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7" activeTab="1"/>
  </bookViews>
  <sheets>
    <sheet name="z cenami" sheetId="1" r:id="rId1"/>
    <sheet name="2016 bez cen" sheetId="2" r:id="rId2"/>
  </sheets>
  <definedNames>
    <definedName name="_xlnm.Print_Area" localSheetId="1">'2016 bez cen'!$A$1:$J$48</definedName>
    <definedName name="_xlnm.Print_Area" localSheetId="0">'z cenami'!$A$4:$R$66</definedName>
  </definedNames>
  <calcPr fullCalcOnLoad="1"/>
</workbook>
</file>

<file path=xl/sharedStrings.xml><?xml version="1.0" encoding="utf-8"?>
<sst xmlns="http://schemas.openxmlformats.org/spreadsheetml/2006/main" count="218" uniqueCount="117">
  <si>
    <t>Załącznik Nr 1</t>
  </si>
  <si>
    <t>do umowy dostawy</t>
  </si>
  <si>
    <t>katowice, dnia ……..</t>
  </si>
  <si>
    <t>Specyfikacja do Umowy  na dostawę    nr …………………………………|……..|……..|……..|……..|…………………….</t>
  </si>
  <si>
    <t>Lp</t>
  </si>
  <si>
    <t>Nazwa materiału / urządzenia</t>
  </si>
  <si>
    <t>PKWiU</t>
  </si>
  <si>
    <t>minimalne parametry i inne dane o sprzęcie</t>
  </si>
  <si>
    <t>Jm</t>
  </si>
  <si>
    <t>ilość minimalna</t>
  </si>
  <si>
    <t>Cena jedn.</t>
  </si>
  <si>
    <t>Wartość               minimalna</t>
  </si>
  <si>
    <t>Stawka VAT</t>
  </si>
  <si>
    <t>VAT     minimalny</t>
  </si>
  <si>
    <t>Brutto minimalne</t>
  </si>
  <si>
    <t>ilość maksymalna</t>
  </si>
  <si>
    <t>wartość netto maksymalna</t>
  </si>
  <si>
    <t>VAT maksymalny</t>
  </si>
  <si>
    <t>Brutto maksymalne</t>
  </si>
  <si>
    <t>Taśma Oki 3320/3321</t>
  </si>
  <si>
    <t>OKI 3320/3321</t>
  </si>
  <si>
    <t>szt.</t>
  </si>
  <si>
    <t>Taśma Oki 4410</t>
  </si>
  <si>
    <t xml:space="preserve">OKI 40629303 </t>
  </si>
  <si>
    <t>Toner do druk.HP2605dn</t>
  </si>
  <si>
    <t>symbol Q6000A/wydajność 2500 stron A4</t>
  </si>
  <si>
    <t>symbol Q6001A/wydajność 2500 stron A4</t>
  </si>
  <si>
    <t>symbol Q6002A/wydajność 2500 stron A4</t>
  </si>
  <si>
    <t>symbol Q6003A/wydajność 2500 stron A4</t>
  </si>
  <si>
    <t>Toner do druk. Samsung ML-2571 N</t>
  </si>
  <si>
    <t>symbol ML 1610/2010AN / wydajność do 2500 stron A4</t>
  </si>
  <si>
    <t>Toner do druk.HP 2014/2015 P</t>
  </si>
  <si>
    <t>symbol Q7553A / wydajność  do 2500 stron A4</t>
  </si>
  <si>
    <t>Toner do druk.Samsung ML 4551ND</t>
  </si>
  <si>
    <t>symbol D4550A / wydajność 7000stron A4</t>
  </si>
  <si>
    <t>podkładka pod mysz</t>
  </si>
  <si>
    <t>Pianka do monitora LCD</t>
  </si>
  <si>
    <t>Płyta DVD-RW</t>
  </si>
  <si>
    <t>opakowanie jednostkowe</t>
  </si>
  <si>
    <t>Płyta DVD-R</t>
  </si>
  <si>
    <t>Płyta CD-RW</t>
  </si>
  <si>
    <t>Płyta CD-R</t>
  </si>
  <si>
    <t>Toner do druk.Samsung ML- 2580N</t>
  </si>
  <si>
    <t>symbol MLT -1052 L / wydajność do 2500 stron A4</t>
  </si>
  <si>
    <t>Tusz do druk.Canon 526 cli/4kolory</t>
  </si>
  <si>
    <t>tusz- 526BK  /  czarny</t>
  </si>
  <si>
    <t xml:space="preserve"> tusz- 526BK  /  czerwony</t>
  </si>
  <si>
    <t xml:space="preserve"> tusz- 526BK  /  niebieski</t>
  </si>
  <si>
    <t xml:space="preserve"> tusz- 526BK  /  żółty</t>
  </si>
  <si>
    <t>Tusz do druk.Canon 525 cli</t>
  </si>
  <si>
    <t xml:space="preserve">  tusz- 525 PGI-525 czarny </t>
  </si>
  <si>
    <t>Toner do druk Samsung ML 2955ND</t>
  </si>
  <si>
    <t xml:space="preserve"> symbol MLT-D103L</t>
  </si>
  <si>
    <t>Toner do druk. Samsung ML 4510ND</t>
  </si>
  <si>
    <t>wydajność do 7000 stron A4 / symbol  MLT -D307L</t>
  </si>
  <si>
    <t>Bęben do druk. Samsung ML 4510 ND</t>
  </si>
  <si>
    <t xml:space="preserve">symbol MLT R-307 </t>
  </si>
  <si>
    <t>Toner do druk, Oki C822DN czarny</t>
  </si>
  <si>
    <r>
      <t xml:space="preserve"> czarny  /  </t>
    </r>
    <r>
      <rPr>
        <b/>
        <sz val="8"/>
        <rFont val="Arial"/>
        <family val="2"/>
      </rPr>
      <t>p/n44844616</t>
    </r>
    <r>
      <rPr>
        <sz val="8"/>
        <rFont val="Arial"/>
        <family val="2"/>
      </rPr>
      <t xml:space="preserve"> / do 2500 stron A4</t>
    </r>
  </si>
  <si>
    <t>Toner do druk, Oki C822DN zółty</t>
  </si>
  <si>
    <t xml:space="preserve">  żółty  /n44844613 / do 2500 stron A4</t>
  </si>
  <si>
    <t>Toner do druk, Oki C822DN niebieski</t>
  </si>
  <si>
    <r>
      <t>niebieski /</t>
    </r>
    <r>
      <rPr>
        <b/>
        <sz val="8"/>
        <rFont val="Arial"/>
        <family val="2"/>
      </rPr>
      <t xml:space="preserve"> p/n44844615</t>
    </r>
    <r>
      <rPr>
        <sz val="8"/>
        <rFont val="Arial"/>
        <family val="2"/>
      </rPr>
      <t xml:space="preserve"> / do 2500 stron A4</t>
    </r>
  </si>
  <si>
    <t>Toner do druk, Oki C822DN czerwony</t>
  </si>
  <si>
    <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czerwony</t>
    </r>
    <r>
      <rPr>
        <b/>
        <sz val="8"/>
        <rFont val="Arial"/>
        <family val="2"/>
      </rPr>
      <t xml:space="preserve"> p/n44844614</t>
    </r>
    <r>
      <rPr>
        <sz val="8"/>
        <rFont val="Arial"/>
        <family val="2"/>
      </rPr>
      <t xml:space="preserve"> / do 2500 stron A4</t>
    </r>
  </si>
  <si>
    <t>Bęben do OKI C822 ND czarny</t>
  </si>
  <si>
    <t>czarny / symbol 44844408</t>
  </si>
  <si>
    <t>Bęben do OKI C822 ND niebieski</t>
  </si>
  <si>
    <t xml:space="preserve"> niebieski / symbol 44844407</t>
  </si>
  <si>
    <t>Bęben do OKI C822 ND zółty</t>
  </si>
  <si>
    <t>żółty  /symbol 44844405</t>
  </si>
  <si>
    <t>Bęben do OKI C822 ND czerwony</t>
  </si>
  <si>
    <t>czerwony /symbol 44844406</t>
  </si>
  <si>
    <t>Toner do druk Samsung SL 2578FD</t>
  </si>
  <si>
    <r>
      <t>drukarka na gwarancji/</t>
    </r>
    <r>
      <rPr>
        <b/>
        <sz val="8"/>
        <rFont val="Arial"/>
        <family val="2"/>
      </rPr>
      <t>symbol MLT -D116L</t>
    </r>
    <r>
      <rPr>
        <sz val="8"/>
        <rFont val="Arial"/>
        <family val="2"/>
      </rPr>
      <t xml:space="preserve"> / do 2500 stron A4</t>
    </r>
  </si>
  <si>
    <t>Bęben do druk.Samsung SL 2578FD</t>
  </si>
  <si>
    <t>drukarka na gwarancji/symbol MLT R-116</t>
  </si>
  <si>
    <t>PODPISY PRZEDSTAWICILA/LI* ZAMAWIAJĄCEGO</t>
  </si>
  <si>
    <t>PODPISY PRZEDSTAWICIELA/LI* DOSTAWCY</t>
  </si>
  <si>
    <t>Sporządzający specyfikację</t>
  </si>
  <si>
    <t>Kierownik Działu/Oddziału</t>
  </si>
  <si>
    <t>...................................</t>
  </si>
  <si>
    <t>………………………….</t>
  </si>
  <si>
    <t>………………….</t>
  </si>
  <si>
    <t>…………………….</t>
  </si>
  <si>
    <t>data i podpis</t>
  </si>
  <si>
    <t>Zamawiający</t>
  </si>
  <si>
    <t>*niepotrzebne skreślić</t>
  </si>
  <si>
    <t>symbol ML 1610/2010AN / wydajność  2500 stron A4</t>
  </si>
  <si>
    <t>symbol Q7553A / wydajność 2500 stron A4</t>
  </si>
  <si>
    <t>Tusz do druk.Canon 526 cli/ czarny</t>
  </si>
  <si>
    <t>Tusz do druk.Canon 526 cli/ czerwony</t>
  </si>
  <si>
    <t>Tusz do druk.Canon 526 cli/niebieski</t>
  </si>
  <si>
    <t>Tusz do druk.Canon 526 cli/ żółty</t>
  </si>
  <si>
    <t xml:space="preserve"> symbol MLT-D103L /wydajność do 2500 stron A4</t>
  </si>
  <si>
    <t>Toner do druk, Oki C822DN żółty</t>
  </si>
  <si>
    <t xml:space="preserve">  Żółty  /n44844613 / do 2500 stron A4</t>
  </si>
  <si>
    <t>Bęben do OKI C822 DN czarny</t>
  </si>
  <si>
    <t>Bęben do OKI C822 DN niebieski</t>
  </si>
  <si>
    <t>niebieski / symbol 44844407</t>
  </si>
  <si>
    <t>Bęben do OKI C822 DN zółty</t>
  </si>
  <si>
    <t>Bęben do OKI C822 DN czerwony</t>
  </si>
  <si>
    <t xml:space="preserve"> czerwony /symbol 44844406</t>
  </si>
  <si>
    <t>FORMULARZ ASORTYMENTOWO - CENOWY</t>
  </si>
  <si>
    <t>Załącznik Nr 1A do SIWZ</t>
  </si>
  <si>
    <t xml:space="preserve"> czarny  /  p/n44844616 / do 2500 stron A4</t>
  </si>
  <si>
    <t>niebieski p/n 44844615 / do 2500 stron A4</t>
  </si>
  <si>
    <t xml:space="preserve">   Czerwony p/n44844614 / do 2500 stron A4</t>
  </si>
  <si>
    <t>drukarka na gwarancji/symbol MLT -D116L / do 2500 stron A4</t>
  </si>
  <si>
    <t>Minimalne parametry i inne dane o sprzęcie</t>
  </si>
  <si>
    <t>Producent, nazwa, parametry</t>
  </si>
  <si>
    <t>Ilość (w szt.)</t>
  </si>
  <si>
    <t xml:space="preserve">Wartość netto </t>
  </si>
  <si>
    <t>Wartość VAT (23%)</t>
  </si>
  <si>
    <t>Wartość brutto</t>
  </si>
  <si>
    <t>razem:</t>
  </si>
  <si>
    <t>wypełnia Wykonawca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</si>
</sst>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Bookman Old Style"/>
      <family val="1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Bookman Old Style"/>
      <family val="1"/>
    </font>
    <font>
      <b/>
      <sz val="8"/>
      <name val="Calibri"/>
      <family val="2"/>
    </font>
    <font>
      <i/>
      <sz val="8"/>
      <name val="Calibri"/>
      <family val="2"/>
    </font>
    <font>
      <sz val="8"/>
      <name val="Arial"/>
      <family val="2"/>
    </font>
    <font>
      <sz val="8"/>
      <name val="Bookman Old Style"/>
      <family val="1"/>
    </font>
    <font>
      <b/>
      <sz val="8"/>
      <name val="Arial"/>
      <family val="2"/>
    </font>
    <font>
      <b/>
      <sz val="9"/>
      <name val="Bookman Old Style"/>
      <family val="1"/>
    </font>
    <font>
      <sz val="8"/>
      <name val="Georgia"/>
      <family val="1"/>
    </font>
    <font>
      <sz val="8"/>
      <name val="Verdana"/>
      <family val="2"/>
    </font>
    <font>
      <sz val="9"/>
      <name val="Book Antiqua"/>
      <family val="1"/>
    </font>
    <font>
      <b/>
      <sz val="9"/>
      <name val="Book Antiqua"/>
      <family val="1"/>
    </font>
    <font>
      <i/>
      <sz val="7"/>
      <name val="Book Antiqua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2" fillId="0" borderId="0" xfId="51">
      <alignment/>
      <protection/>
    </xf>
    <xf numFmtId="0" fontId="12" fillId="0" borderId="0" xfId="51" applyAlignment="1">
      <alignment horizontal="center"/>
      <protection/>
    </xf>
    <xf numFmtId="2" fontId="12" fillId="0" borderId="0" xfId="51" applyNumberFormat="1" applyAlignment="1">
      <alignment horizontal="right"/>
      <protection/>
    </xf>
    <xf numFmtId="0" fontId="12" fillId="0" borderId="0" xfId="51" applyBorder="1">
      <alignment/>
      <protection/>
    </xf>
    <xf numFmtId="0" fontId="19" fillId="0" borderId="0" xfId="51" applyFont="1" applyBorder="1" applyAlignment="1">
      <alignment horizontal="right"/>
      <protection/>
    </xf>
    <xf numFmtId="0" fontId="12" fillId="0" borderId="0" xfId="51" applyFont="1" applyBorder="1" applyAlignment="1">
      <alignment horizontal="right"/>
      <protection/>
    </xf>
    <xf numFmtId="0" fontId="12" fillId="0" borderId="0" xfId="51" applyBorder="1" applyAlignment="1">
      <alignment horizontal="right"/>
      <protection/>
    </xf>
    <xf numFmtId="0" fontId="12" fillId="0" borderId="10" xfId="51" applyBorder="1">
      <alignment/>
      <protection/>
    </xf>
    <xf numFmtId="0" fontId="20" fillId="0" borderId="11" xfId="51" applyFont="1" applyBorder="1" applyAlignment="1">
      <alignment horizontal="center" vertical="center" wrapText="1"/>
      <protection/>
    </xf>
    <xf numFmtId="0" fontId="20" fillId="0" borderId="10" xfId="51" applyFont="1" applyBorder="1" applyAlignment="1">
      <alignment horizontal="center" vertical="center" wrapText="1"/>
      <protection/>
    </xf>
    <xf numFmtId="0" fontId="20" fillId="4" borderId="11" xfId="51" applyFont="1" applyFill="1" applyBorder="1" applyAlignment="1">
      <alignment horizontal="center" vertical="center" wrapText="1"/>
      <protection/>
    </xf>
    <xf numFmtId="2" fontId="20" fillId="0" borderId="10" xfId="51" applyNumberFormat="1" applyFont="1" applyBorder="1" applyAlignment="1">
      <alignment horizontal="center" vertical="center" wrapText="1"/>
      <protection/>
    </xf>
    <xf numFmtId="2" fontId="20" fillId="4" borderId="11" xfId="51" applyNumberFormat="1" applyFont="1" applyFill="1" applyBorder="1" applyAlignment="1">
      <alignment horizontal="right" vertical="center" wrapText="1"/>
      <protection/>
    </xf>
    <xf numFmtId="0" fontId="20" fillId="4" borderId="10" xfId="51" applyFont="1" applyFill="1" applyBorder="1" applyAlignment="1">
      <alignment horizontal="center" vertical="center" wrapText="1"/>
      <protection/>
    </xf>
    <xf numFmtId="2" fontId="20" fillId="4" borderId="11" xfId="51" applyNumberFormat="1" applyFont="1" applyFill="1" applyBorder="1" applyAlignment="1">
      <alignment horizontal="center" vertical="center" wrapText="1"/>
      <protection/>
    </xf>
    <xf numFmtId="2" fontId="20" fillId="0" borderId="11" xfId="51" applyNumberFormat="1" applyFont="1" applyBorder="1" applyAlignment="1">
      <alignment horizontal="center" vertical="center" wrapText="1"/>
      <protection/>
    </xf>
    <xf numFmtId="2" fontId="20" fillId="0" borderId="10" xfId="51" applyNumberFormat="1" applyFont="1" applyBorder="1" applyAlignment="1">
      <alignment horizontal="right" vertical="center" wrapText="1"/>
      <protection/>
    </xf>
    <xf numFmtId="0" fontId="21" fillId="0" borderId="11" xfId="51" applyFont="1" applyBorder="1" applyAlignment="1">
      <alignment horizontal="center" vertical="center" wrapText="1"/>
      <protection/>
    </xf>
    <xf numFmtId="0" fontId="21" fillId="0" borderId="10" xfId="51" applyFont="1" applyBorder="1" applyAlignment="1">
      <alignment horizontal="center" vertical="center" wrapText="1"/>
      <protection/>
    </xf>
    <xf numFmtId="0" fontId="21" fillId="4" borderId="10" xfId="51" applyFont="1" applyFill="1" applyBorder="1" applyAlignment="1">
      <alignment horizontal="center" vertical="center" wrapText="1"/>
      <protection/>
    </xf>
    <xf numFmtId="0" fontId="21" fillId="0" borderId="11" xfId="51" applyNumberFormat="1" applyFont="1" applyBorder="1" applyAlignment="1">
      <alignment horizontal="center" vertical="center" wrapText="1"/>
      <protection/>
    </xf>
    <xf numFmtId="0" fontId="21" fillId="4" borderId="10" xfId="51" applyNumberFormat="1" applyFont="1" applyFill="1" applyBorder="1" applyAlignment="1">
      <alignment horizontal="right" vertical="center" wrapText="1"/>
      <protection/>
    </xf>
    <xf numFmtId="0" fontId="21" fillId="4" borderId="11" xfId="51" applyNumberFormat="1" applyFont="1" applyFill="1" applyBorder="1" applyAlignment="1">
      <alignment horizontal="center" vertical="center" wrapText="1"/>
      <protection/>
    </xf>
    <xf numFmtId="0" fontId="21" fillId="4" borderId="10" xfId="51" applyNumberFormat="1" applyFont="1" applyFill="1" applyBorder="1" applyAlignment="1">
      <alignment horizontal="center" vertical="center" wrapText="1"/>
      <protection/>
    </xf>
    <xf numFmtId="0" fontId="21" fillId="4" borderId="11" xfId="51" applyFont="1" applyFill="1" applyBorder="1" applyAlignment="1">
      <alignment horizontal="center" vertical="center" wrapText="1"/>
      <protection/>
    </xf>
    <xf numFmtId="0" fontId="21" fillId="0" borderId="10" xfId="51" applyNumberFormat="1" applyFont="1" applyBorder="1" applyAlignment="1">
      <alignment horizontal="center" vertical="center" wrapText="1"/>
      <protection/>
    </xf>
    <xf numFmtId="0" fontId="22" fillId="0" borderId="12" xfId="51" applyFont="1" applyBorder="1" applyAlignment="1">
      <alignment horizontal="center"/>
      <protection/>
    </xf>
    <xf numFmtId="0" fontId="22" fillId="0" borderId="12" xfId="51" applyFont="1" applyBorder="1" applyAlignment="1">
      <alignment wrapText="1"/>
      <protection/>
    </xf>
    <xf numFmtId="0" fontId="22" fillId="24" borderId="12" xfId="51" applyFont="1" applyFill="1" applyBorder="1" applyAlignment="1">
      <alignment horizontal="center"/>
      <protection/>
    </xf>
    <xf numFmtId="0" fontId="19" fillId="4" borderId="12" xfId="51" applyFont="1" applyFill="1" applyBorder="1" applyAlignment="1">
      <alignment horizontal="center"/>
      <protection/>
    </xf>
    <xf numFmtId="2" fontId="23" fillId="0" borderId="12" xfId="51" applyNumberFormat="1" applyFont="1" applyBorder="1" applyAlignment="1">
      <alignment horizontal="right"/>
      <protection/>
    </xf>
    <xf numFmtId="2" fontId="23" fillId="4" borderId="12" xfId="51" applyNumberFormat="1" applyFont="1" applyFill="1" applyBorder="1" applyAlignment="1">
      <alignment horizontal="right"/>
      <protection/>
    </xf>
    <xf numFmtId="0" fontId="23" fillId="4" borderId="12" xfId="51" applyFont="1" applyFill="1" applyBorder="1" applyAlignment="1">
      <alignment horizontal="center"/>
      <protection/>
    </xf>
    <xf numFmtId="2" fontId="23" fillId="4" borderId="12" xfId="51" applyNumberFormat="1" applyFont="1" applyFill="1" applyBorder="1">
      <alignment/>
      <protection/>
    </xf>
    <xf numFmtId="0" fontId="19" fillId="0" borderId="12" xfId="51" applyFont="1" applyBorder="1" applyAlignment="1">
      <alignment horizontal="center"/>
      <protection/>
    </xf>
    <xf numFmtId="0" fontId="23" fillId="0" borderId="12" xfId="51" applyFont="1" applyBorder="1" applyAlignment="1">
      <alignment horizontal="center"/>
      <protection/>
    </xf>
    <xf numFmtId="2" fontId="23" fillId="24" borderId="12" xfId="51" applyNumberFormat="1" applyFont="1" applyFill="1" applyBorder="1">
      <alignment/>
      <protection/>
    </xf>
    <xf numFmtId="2" fontId="12" fillId="0" borderId="12" xfId="51" applyNumberFormat="1" applyBorder="1">
      <alignment/>
      <protection/>
    </xf>
    <xf numFmtId="0" fontId="22" fillId="24" borderId="13" xfId="51" applyFont="1" applyFill="1" applyBorder="1" applyAlignment="1">
      <alignment horizontal="center"/>
      <protection/>
    </xf>
    <xf numFmtId="0" fontId="22" fillId="24" borderId="13" xfId="51" applyFont="1" applyFill="1" applyBorder="1" applyAlignment="1">
      <alignment wrapText="1"/>
      <protection/>
    </xf>
    <xf numFmtId="0" fontId="19" fillId="24" borderId="13" xfId="51" applyFont="1" applyFill="1" applyBorder="1" applyAlignment="1">
      <alignment horizontal="center"/>
      <protection/>
    </xf>
    <xf numFmtId="2" fontId="23" fillId="24" borderId="13" xfId="51" applyNumberFormat="1" applyFont="1" applyFill="1" applyBorder="1" applyAlignment="1">
      <alignment horizontal="right"/>
      <protection/>
    </xf>
    <xf numFmtId="0" fontId="23" fillId="24" borderId="13" xfId="51" applyFont="1" applyFill="1" applyBorder="1" applyAlignment="1">
      <alignment horizontal="center"/>
      <protection/>
    </xf>
    <xf numFmtId="2" fontId="23" fillId="24" borderId="13" xfId="51" applyNumberFormat="1" applyFont="1" applyFill="1" applyBorder="1">
      <alignment/>
      <protection/>
    </xf>
    <xf numFmtId="2" fontId="23" fillId="24" borderId="12" xfId="51" applyNumberFormat="1" applyFont="1" applyFill="1" applyBorder="1" applyAlignment="1">
      <alignment horizontal="right"/>
      <protection/>
    </xf>
    <xf numFmtId="2" fontId="12" fillId="24" borderId="12" xfId="51" applyNumberFormat="1" applyFill="1" applyBorder="1">
      <alignment/>
      <protection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22" fillId="0" borderId="13" xfId="51" applyFont="1" applyBorder="1" applyAlignment="1">
      <alignment horizontal="center"/>
      <protection/>
    </xf>
    <xf numFmtId="0" fontId="22" fillId="0" borderId="13" xfId="51" applyFont="1" applyBorder="1" applyAlignment="1">
      <alignment wrapText="1"/>
      <protection/>
    </xf>
    <xf numFmtId="0" fontId="19" fillId="4" borderId="13" xfId="51" applyFont="1" applyFill="1" applyBorder="1" applyAlignment="1">
      <alignment horizontal="center"/>
      <protection/>
    </xf>
    <xf numFmtId="2" fontId="23" fillId="22" borderId="13" xfId="51" applyNumberFormat="1" applyFont="1" applyFill="1" applyBorder="1" applyAlignment="1">
      <alignment horizontal="right"/>
      <protection/>
    </xf>
    <xf numFmtId="2" fontId="23" fillId="4" borderId="13" xfId="51" applyNumberFormat="1" applyFont="1" applyFill="1" applyBorder="1" applyAlignment="1">
      <alignment horizontal="right"/>
      <protection/>
    </xf>
    <xf numFmtId="0" fontId="23" fillId="4" borderId="13" xfId="51" applyFont="1" applyFill="1" applyBorder="1" applyAlignment="1">
      <alignment horizontal="center"/>
      <protection/>
    </xf>
    <xf numFmtId="2" fontId="23" fillId="4" borderId="13" xfId="51" applyNumberFormat="1" applyFont="1" applyFill="1" applyBorder="1">
      <alignment/>
      <protection/>
    </xf>
    <xf numFmtId="0" fontId="19" fillId="0" borderId="13" xfId="51" applyFont="1" applyBorder="1" applyAlignment="1">
      <alignment horizontal="center"/>
      <protection/>
    </xf>
    <xf numFmtId="0" fontId="23" fillId="0" borderId="13" xfId="51" applyFont="1" applyBorder="1" applyAlignment="1">
      <alignment horizontal="center"/>
      <protection/>
    </xf>
    <xf numFmtId="2" fontId="23" fillId="0" borderId="13" xfId="51" applyNumberFormat="1" applyFont="1" applyBorder="1" applyAlignment="1">
      <alignment horizontal="right"/>
      <protection/>
    </xf>
    <xf numFmtId="0" fontId="22" fillId="0" borderId="13" xfId="51" applyFont="1" applyBorder="1" applyAlignment="1">
      <alignment vertical="center" wrapText="1"/>
      <protection/>
    </xf>
    <xf numFmtId="0" fontId="22" fillId="0" borderId="13" xfId="51" applyFont="1" applyBorder="1">
      <alignment/>
      <protection/>
    </xf>
    <xf numFmtId="0" fontId="22" fillId="0" borderId="14" xfId="51" applyFont="1" applyBorder="1" applyAlignment="1">
      <alignment horizontal="center"/>
      <protection/>
    </xf>
    <xf numFmtId="0" fontId="22" fillId="0" borderId="14" xfId="51" applyFont="1" applyBorder="1" applyAlignment="1">
      <alignment wrapText="1"/>
      <protection/>
    </xf>
    <xf numFmtId="0" fontId="19" fillId="4" borderId="14" xfId="51" applyFont="1" applyFill="1" applyBorder="1" applyAlignment="1">
      <alignment horizontal="center"/>
      <protection/>
    </xf>
    <xf numFmtId="2" fontId="23" fillId="22" borderId="14" xfId="51" applyNumberFormat="1" applyFont="1" applyFill="1" applyBorder="1" applyAlignment="1">
      <alignment horizontal="right"/>
      <protection/>
    </xf>
    <xf numFmtId="2" fontId="23" fillId="4" borderId="14" xfId="51" applyNumberFormat="1" applyFont="1" applyFill="1" applyBorder="1" applyAlignment="1">
      <alignment horizontal="right"/>
      <protection/>
    </xf>
    <xf numFmtId="0" fontId="23" fillId="4" borderId="14" xfId="51" applyFont="1" applyFill="1" applyBorder="1" applyAlignment="1">
      <alignment horizontal="center"/>
      <protection/>
    </xf>
    <xf numFmtId="2" fontId="23" fillId="4" borderId="14" xfId="51" applyNumberFormat="1" applyFont="1" applyFill="1" applyBorder="1">
      <alignment/>
      <protection/>
    </xf>
    <xf numFmtId="0" fontId="19" fillId="0" borderId="14" xfId="51" applyFont="1" applyBorder="1" applyAlignment="1">
      <alignment horizontal="center"/>
      <protection/>
    </xf>
    <xf numFmtId="2" fontId="23" fillId="0" borderId="15" xfId="51" applyNumberFormat="1" applyFont="1" applyBorder="1" applyAlignment="1">
      <alignment horizontal="right"/>
      <protection/>
    </xf>
    <xf numFmtId="0" fontId="23" fillId="0" borderId="14" xfId="51" applyFont="1" applyBorder="1" applyAlignment="1">
      <alignment horizontal="center"/>
      <protection/>
    </xf>
    <xf numFmtId="2" fontId="23" fillId="24" borderId="15" xfId="51" applyNumberFormat="1" applyFont="1" applyFill="1" applyBorder="1">
      <alignment/>
      <protection/>
    </xf>
    <xf numFmtId="2" fontId="12" fillId="0" borderId="15" xfId="51" applyNumberFormat="1" applyBorder="1">
      <alignment/>
      <protection/>
    </xf>
    <xf numFmtId="2" fontId="12" fillId="0" borderId="13" xfId="51" applyNumberFormat="1" applyBorder="1">
      <alignment/>
      <protection/>
    </xf>
    <xf numFmtId="0" fontId="22" fillId="0" borderId="0" xfId="51" applyFont="1" applyBorder="1" applyAlignment="1">
      <alignment horizontal="center"/>
      <protection/>
    </xf>
    <xf numFmtId="0" fontId="22" fillId="0" borderId="0" xfId="51" applyFont="1" applyBorder="1">
      <alignment/>
      <protection/>
    </xf>
    <xf numFmtId="0" fontId="22" fillId="0" borderId="0" xfId="51" applyFont="1" applyFill="1" applyBorder="1">
      <alignment/>
      <protection/>
    </xf>
    <xf numFmtId="2" fontId="25" fillId="4" borderId="0" xfId="51" applyNumberFormat="1" applyFont="1" applyFill="1" applyAlignment="1">
      <alignment horizontal="right"/>
      <protection/>
    </xf>
    <xf numFmtId="0" fontId="12" fillId="4" borderId="0" xfId="51" applyFill="1" applyAlignment="1">
      <alignment horizontal="center"/>
      <protection/>
    </xf>
    <xf numFmtId="2" fontId="25" fillId="4" borderId="0" xfId="51" applyNumberFormat="1" applyFont="1" applyFill="1">
      <alignment/>
      <protection/>
    </xf>
    <xf numFmtId="2" fontId="12" fillId="0" borderId="0" xfId="51" applyNumberFormat="1">
      <alignment/>
      <protection/>
    </xf>
    <xf numFmtId="4" fontId="12" fillId="0" borderId="0" xfId="51" applyNumberFormat="1" applyBorder="1" applyAlignment="1">
      <alignment/>
      <protection/>
    </xf>
    <xf numFmtId="0" fontId="26" fillId="0" borderId="0" xfId="51" applyFont="1" applyBorder="1" applyAlignment="1">
      <alignment horizontal="center"/>
      <protection/>
    </xf>
    <xf numFmtId="0" fontId="26" fillId="0" borderId="0" xfId="51" applyFont="1" applyBorder="1" applyAlignment="1">
      <alignment horizontal="center" wrapText="1"/>
      <protection/>
    </xf>
    <xf numFmtId="0" fontId="26" fillId="0" borderId="0" xfId="51" applyFont="1" applyAlignment="1">
      <alignment horizontal="center"/>
      <protection/>
    </xf>
    <xf numFmtId="0" fontId="26" fillId="0" borderId="0" xfId="51" applyFont="1" applyAlignment="1">
      <alignment wrapText="1"/>
      <protection/>
    </xf>
    <xf numFmtId="0" fontId="26" fillId="0" borderId="0" xfId="51" applyFont="1">
      <alignment/>
      <protection/>
    </xf>
    <xf numFmtId="0" fontId="26" fillId="0" borderId="0" xfId="51" applyFont="1" applyAlignment="1">
      <alignment horizontal="right" wrapText="1"/>
      <protection/>
    </xf>
    <xf numFmtId="0" fontId="26" fillId="0" borderId="0" xfId="51" applyFont="1" applyAlignment="1">
      <alignment horizontal="center" wrapText="1"/>
      <protection/>
    </xf>
    <xf numFmtId="2" fontId="26" fillId="0" borderId="0" xfId="51" applyNumberFormat="1" applyFont="1" applyAlignment="1">
      <alignment horizontal="right"/>
      <protection/>
    </xf>
    <xf numFmtId="2" fontId="26" fillId="0" borderId="0" xfId="51" applyNumberFormat="1" applyFont="1">
      <alignment/>
      <protection/>
    </xf>
    <xf numFmtId="0" fontId="26" fillId="0" borderId="0" xfId="51" applyFont="1" applyAlignment="1">
      <alignment horizontal="right"/>
      <protection/>
    </xf>
    <xf numFmtId="0" fontId="26" fillId="0" borderId="0" xfId="51" applyFont="1" applyAlignment="1">
      <alignment horizontal="left"/>
      <protection/>
    </xf>
    <xf numFmtId="0" fontId="27" fillId="0" borderId="0" xfId="51" applyFont="1" applyAlignment="1">
      <alignment horizontal="right" wrapText="1"/>
      <protection/>
    </xf>
    <xf numFmtId="0" fontId="23" fillId="0" borderId="0" xfId="51" applyFont="1" applyAlignment="1">
      <alignment horizontal="center" wrapText="1"/>
      <protection/>
    </xf>
    <xf numFmtId="0" fontId="12" fillId="0" borderId="0" xfId="51" applyAlignment="1">
      <alignment wrapText="1"/>
      <protection/>
    </xf>
    <xf numFmtId="0" fontId="12" fillId="0" borderId="0" xfId="51" applyFont="1" applyAlignment="1">
      <alignment horizontal="right"/>
      <protection/>
    </xf>
    <xf numFmtId="0" fontId="22" fillId="0" borderId="12" xfId="51" applyFont="1" applyFill="1" applyBorder="1" applyAlignment="1">
      <alignment horizontal="center"/>
      <protection/>
    </xf>
    <xf numFmtId="0" fontId="28" fillId="0" borderId="0" xfId="51" applyFont="1">
      <alignment/>
      <protection/>
    </xf>
    <xf numFmtId="0" fontId="28" fillId="0" borderId="0" xfId="51" applyFont="1" applyAlignment="1">
      <alignment horizontal="center"/>
      <protection/>
    </xf>
    <xf numFmtId="2" fontId="28" fillId="0" borderId="0" xfId="51" applyNumberFormat="1" applyFont="1" applyAlignment="1">
      <alignment horizontal="right"/>
      <protection/>
    </xf>
    <xf numFmtId="0" fontId="28" fillId="0" borderId="0" xfId="51" applyFont="1" applyBorder="1" applyAlignment="1">
      <alignment horizontal="right"/>
      <protection/>
    </xf>
    <xf numFmtId="0" fontId="28" fillId="0" borderId="0" xfId="51" applyFont="1" applyBorder="1" applyAlignment="1">
      <alignment horizontal="center"/>
      <protection/>
    </xf>
    <xf numFmtId="0" fontId="28" fillId="0" borderId="0" xfId="51" applyFont="1" applyBorder="1">
      <alignment/>
      <protection/>
    </xf>
    <xf numFmtId="0" fontId="28" fillId="0" borderId="0" xfId="51" applyFont="1" applyFill="1" applyBorder="1">
      <alignment/>
      <protection/>
    </xf>
    <xf numFmtId="2" fontId="28" fillId="0" borderId="0" xfId="51" applyNumberFormat="1" applyFont="1">
      <alignment/>
      <protection/>
    </xf>
    <xf numFmtId="4" fontId="28" fillId="0" borderId="0" xfId="51" applyNumberFormat="1" applyFont="1" applyBorder="1" applyAlignment="1">
      <alignment/>
      <protection/>
    </xf>
    <xf numFmtId="0" fontId="28" fillId="0" borderId="0" xfId="51" applyFont="1" applyAlignment="1">
      <alignment horizontal="right" wrapText="1"/>
      <protection/>
    </xf>
    <xf numFmtId="0" fontId="28" fillId="0" borderId="0" xfId="51" applyFont="1" applyAlignment="1">
      <alignment horizontal="right"/>
      <protection/>
    </xf>
    <xf numFmtId="0" fontId="28" fillId="0" borderId="0" xfId="51" applyFont="1" applyAlignment="1">
      <alignment horizontal="left"/>
      <protection/>
    </xf>
    <xf numFmtId="0" fontId="28" fillId="0" borderId="0" xfId="51" applyFont="1" applyBorder="1" applyAlignment="1">
      <alignment horizontal="left" wrapText="1"/>
      <protection/>
    </xf>
    <xf numFmtId="0" fontId="28" fillId="0" borderId="0" xfId="0" applyFont="1" applyAlignment="1">
      <alignment/>
    </xf>
    <xf numFmtId="0" fontId="22" fillId="0" borderId="13" xfId="51" applyFont="1" applyFill="1" applyBorder="1" applyAlignment="1">
      <alignment horizontal="center" wrapText="1"/>
      <protection/>
    </xf>
    <xf numFmtId="0" fontId="22" fillId="0" borderId="14" xfId="51" applyFont="1" applyFill="1" applyBorder="1" applyAlignment="1">
      <alignment horizontal="center" wrapText="1"/>
      <protection/>
    </xf>
    <xf numFmtId="0" fontId="22" fillId="24" borderId="13" xfId="51" applyFont="1" applyFill="1" applyBorder="1" applyAlignment="1">
      <alignment horizontal="center" wrapText="1"/>
      <protection/>
    </xf>
    <xf numFmtId="0" fontId="22" fillId="24" borderId="13" xfId="51" applyFont="1" applyFill="1" applyBorder="1" applyAlignment="1">
      <alignment horizontal="center"/>
      <protection/>
    </xf>
    <xf numFmtId="0" fontId="22" fillId="0" borderId="13" xfId="51" applyFont="1" applyFill="1" applyBorder="1" applyAlignment="1">
      <alignment horizontal="center"/>
      <protection/>
    </xf>
    <xf numFmtId="0" fontId="20" fillId="0" borderId="11" xfId="51" applyFont="1" applyBorder="1" applyAlignment="1">
      <alignment horizontal="center" vertical="center" wrapText="1"/>
      <protection/>
    </xf>
    <xf numFmtId="0" fontId="21" fillId="0" borderId="10" xfId="51" applyFont="1" applyBorder="1" applyAlignment="1">
      <alignment horizontal="center" vertical="center" wrapText="1"/>
      <protection/>
    </xf>
    <xf numFmtId="0" fontId="28" fillId="0" borderId="16" xfId="51" applyFont="1" applyBorder="1">
      <alignment/>
      <protection/>
    </xf>
    <xf numFmtId="0" fontId="28" fillId="0" borderId="16" xfId="51" applyFont="1" applyBorder="1" applyAlignment="1">
      <alignment horizontal="center"/>
      <protection/>
    </xf>
    <xf numFmtId="0" fontId="29" fillId="0" borderId="16" xfId="51" applyFont="1" applyBorder="1" applyAlignment="1">
      <alignment horizontal="center" vertical="center" wrapText="1"/>
      <protection/>
    </xf>
    <xf numFmtId="2" fontId="29" fillId="0" borderId="16" xfId="51" applyNumberFormat="1" applyFont="1" applyBorder="1" applyAlignment="1">
      <alignment horizontal="center" vertical="center" wrapText="1"/>
      <protection/>
    </xf>
    <xf numFmtId="0" fontId="28" fillId="0" borderId="16" xfId="51" applyFont="1" applyBorder="1" applyAlignment="1">
      <alignment wrapText="1"/>
      <protection/>
    </xf>
    <xf numFmtId="0" fontId="28" fillId="24" borderId="16" xfId="51" applyFont="1" applyFill="1" applyBorder="1" applyAlignment="1">
      <alignment horizontal="center"/>
      <protection/>
    </xf>
    <xf numFmtId="0" fontId="28" fillId="24" borderId="16" xfId="51" applyFont="1" applyFill="1" applyBorder="1" applyAlignment="1">
      <alignment wrapText="1"/>
      <protection/>
    </xf>
    <xf numFmtId="0" fontId="28" fillId="0" borderId="16" xfId="51" applyFont="1" applyBorder="1" applyAlignment="1">
      <alignment vertical="center" wrapText="1"/>
      <protection/>
    </xf>
    <xf numFmtId="0" fontId="30" fillId="0" borderId="16" xfId="51" applyFont="1" applyBorder="1" applyAlignment="1">
      <alignment horizontal="center" vertical="center" wrapText="1"/>
      <protection/>
    </xf>
    <xf numFmtId="0" fontId="30" fillId="0" borderId="16" xfId="51" applyNumberFormat="1" applyFont="1" applyBorder="1" applyAlignment="1">
      <alignment horizontal="center" vertical="center" wrapText="1"/>
      <protection/>
    </xf>
    <xf numFmtId="0" fontId="28" fillId="26" borderId="16" xfId="51" applyFont="1" applyFill="1" applyBorder="1" applyAlignment="1">
      <alignment horizontal="center"/>
      <protection/>
    </xf>
    <xf numFmtId="0" fontId="28" fillId="27" borderId="16" xfId="51" applyFont="1" applyFill="1" applyBorder="1" applyAlignment="1">
      <alignment horizontal="center"/>
      <protection/>
    </xf>
    <xf numFmtId="0" fontId="28" fillId="26" borderId="16" xfId="51" applyFont="1" applyFill="1" applyBorder="1" applyAlignment="1">
      <alignment horizontal="center" wrapText="1"/>
      <protection/>
    </xf>
    <xf numFmtId="0" fontId="28" fillId="27" borderId="16" xfId="51" applyFont="1" applyFill="1" applyBorder="1" applyAlignment="1">
      <alignment horizontal="center" wrapText="1"/>
      <protection/>
    </xf>
    <xf numFmtId="0" fontId="29" fillId="28" borderId="16" xfId="51" applyFont="1" applyFill="1" applyBorder="1" applyAlignment="1">
      <alignment horizontal="center" vertical="center" wrapText="1"/>
      <protection/>
    </xf>
    <xf numFmtId="0" fontId="30" fillId="28" borderId="16" xfId="51" applyFont="1" applyFill="1" applyBorder="1" applyAlignment="1">
      <alignment horizontal="center" vertical="center" wrapText="1"/>
      <protection/>
    </xf>
    <xf numFmtId="0" fontId="28" fillId="28" borderId="16" xfId="51" applyFont="1" applyFill="1" applyBorder="1" applyAlignment="1">
      <alignment horizontal="center"/>
      <protection/>
    </xf>
    <xf numFmtId="0" fontId="26" fillId="0" borderId="0" xfId="51" applyFont="1" applyBorder="1" applyAlignment="1">
      <alignment horizontal="center"/>
      <protection/>
    </xf>
    <xf numFmtId="0" fontId="12" fillId="0" borderId="0" xfId="51" applyFont="1" applyBorder="1" applyAlignment="1">
      <alignment horizontal="left" wrapText="1"/>
      <protection/>
    </xf>
    <xf numFmtId="0" fontId="12" fillId="0" borderId="0" xfId="51" applyFont="1" applyBorder="1" applyAlignment="1">
      <alignment horizontal="center"/>
      <protection/>
    </xf>
    <xf numFmtId="0" fontId="26" fillId="0" borderId="0" xfId="51" applyFont="1" applyBorder="1" applyAlignment="1">
      <alignment horizontal="left"/>
      <protection/>
    </xf>
    <xf numFmtId="0" fontId="26" fillId="0" borderId="0" xfId="51" applyFont="1" applyBorder="1" applyAlignment="1">
      <alignment horizontal="center" wrapText="1"/>
      <protection/>
    </xf>
    <xf numFmtId="0" fontId="19" fillId="0" borderId="0" xfId="51" applyFont="1" applyBorder="1" applyAlignment="1">
      <alignment horizontal="right"/>
      <protection/>
    </xf>
    <xf numFmtId="0" fontId="12" fillId="0" borderId="0" xfId="51" applyFont="1" applyBorder="1" applyAlignment="1">
      <alignment horizontal="right"/>
      <protection/>
    </xf>
    <xf numFmtId="0" fontId="29" fillId="0" borderId="0" xfId="51" applyFont="1" applyBorder="1" applyAlignment="1">
      <alignment horizontal="right"/>
      <protection/>
    </xf>
    <xf numFmtId="0" fontId="29" fillId="0" borderId="0" xfId="0" applyFont="1" applyAlignment="1">
      <alignment/>
    </xf>
    <xf numFmtId="0" fontId="29" fillId="0" borderId="0" xfId="51" applyFont="1" applyAlignment="1">
      <alignment horizontal="center"/>
      <protection/>
    </xf>
    <xf numFmtId="0" fontId="28" fillId="0" borderId="16" xfId="51" applyFont="1" applyFill="1" applyBorder="1" applyAlignment="1">
      <alignment horizontal="center" wrapText="1"/>
      <protection/>
    </xf>
    <xf numFmtId="0" fontId="28" fillId="24" borderId="16" xfId="51" applyFont="1" applyFill="1" applyBorder="1" applyAlignment="1">
      <alignment horizontal="center" wrapText="1"/>
      <protection/>
    </xf>
    <xf numFmtId="0" fontId="28" fillId="24" borderId="16" xfId="51" applyFont="1" applyFill="1" applyBorder="1" applyAlignment="1">
      <alignment horizontal="center"/>
      <protection/>
    </xf>
    <xf numFmtId="0" fontId="28" fillId="0" borderId="16" xfId="51" applyFont="1" applyFill="1" applyBorder="1" applyAlignment="1">
      <alignment horizontal="center"/>
      <protection/>
    </xf>
    <xf numFmtId="0" fontId="28" fillId="0" borderId="0" xfId="51" applyFont="1" applyBorder="1" applyAlignment="1">
      <alignment horizontal="right"/>
      <protection/>
    </xf>
    <xf numFmtId="0" fontId="29" fillId="0" borderId="16" xfId="51" applyFont="1" applyBorder="1" applyAlignment="1">
      <alignment horizontal="center" vertical="center" wrapText="1"/>
      <protection/>
    </xf>
    <xf numFmtId="0" fontId="30" fillId="0" borderId="16" xfId="51" applyFont="1" applyBorder="1" applyAlignment="1">
      <alignment horizontal="center" vertical="center" wrapText="1"/>
      <protection/>
    </xf>
    <xf numFmtId="2" fontId="28" fillId="26" borderId="16" xfId="51" applyNumberFormat="1" applyFont="1" applyFill="1" applyBorder="1" applyAlignment="1">
      <alignment horizontal="right"/>
      <protection/>
    </xf>
    <xf numFmtId="2" fontId="28" fillId="27" borderId="16" xfId="51" applyNumberFormat="1" applyFont="1" applyFill="1" applyBorder="1" applyAlignment="1">
      <alignment horizontal="right"/>
      <protection/>
    </xf>
    <xf numFmtId="2" fontId="28" fillId="27" borderId="16" xfId="51" applyNumberFormat="1" applyFont="1" applyFill="1" applyBorder="1">
      <alignment/>
      <protection/>
    </xf>
    <xf numFmtId="2" fontId="28" fillId="26" borderId="16" xfId="51" applyNumberFormat="1" applyFont="1" applyFill="1" applyBorder="1">
      <alignment/>
      <protection/>
    </xf>
    <xf numFmtId="2" fontId="28" fillId="26" borderId="17" xfId="51" applyNumberFormat="1" applyFont="1" applyFill="1" applyBorder="1">
      <alignment/>
      <protection/>
    </xf>
    <xf numFmtId="2" fontId="28" fillId="26" borderId="18" xfId="51" applyNumberFormat="1" applyFont="1" applyFill="1" applyBorder="1">
      <alignment/>
      <protection/>
    </xf>
    <xf numFmtId="0" fontId="28" fillId="26" borderId="18" xfId="51" applyFont="1" applyFill="1" applyBorder="1">
      <alignment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57150</xdr:rowOff>
    </xdr:from>
    <xdr:to>
      <xdr:col>4</xdr:col>
      <xdr:colOff>561975</xdr:colOff>
      <xdr:row>6</xdr:row>
      <xdr:rowOff>161925</xdr:rowOff>
    </xdr:to>
    <xdr:pic>
      <xdr:nvPicPr>
        <xdr:cNvPr id="1" name="Picture 1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33425"/>
          <a:ext cx="29146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view="pageBreakPreview" zoomScaleSheetLayoutView="100" workbookViewId="0" topLeftCell="A46">
      <selection activeCell="D23" sqref="D23"/>
    </sheetView>
  </sheetViews>
  <sheetFormatPr defaultColWidth="9.140625" defaultRowHeight="12.75" customHeight="1"/>
  <cols>
    <col min="1" max="1" width="2.8515625" style="0" customWidth="1"/>
    <col min="2" max="2" width="19.421875" style="0" customWidth="1"/>
    <col min="3" max="3" width="4.7109375" style="0" customWidth="1"/>
    <col min="4" max="4" width="10.57421875" style="0" customWidth="1"/>
    <col min="5" max="5" width="11.140625" style="0" customWidth="1"/>
    <col min="6" max="6" width="5.7109375" style="0" customWidth="1"/>
    <col min="7" max="7" width="5.57421875" style="0" customWidth="1"/>
    <col min="8" max="8" width="6.57421875" style="0" customWidth="1"/>
    <col min="9" max="9" width="13.7109375" style="0" customWidth="1"/>
    <col min="10" max="10" width="4.140625" style="0" customWidth="1"/>
    <col min="11" max="11" width="9.28125" style="0" customWidth="1"/>
    <col min="12" max="12" width="10.8515625" style="0" customWidth="1"/>
    <col min="13" max="13" width="5.421875" style="0" customWidth="1"/>
    <col min="14" max="14" width="6.57421875" style="0" customWidth="1"/>
    <col min="15" max="15" width="10.28125" style="0" customWidth="1"/>
    <col min="16" max="16" width="5.28125" style="0" customWidth="1"/>
    <col min="17" max="17" width="9.421875" style="0" customWidth="1"/>
    <col min="18" max="18" width="10.28125" style="0" customWidth="1"/>
  </cols>
  <sheetData>
    <row r="1" spans="1:18" ht="12.75" customHeight="1">
      <c r="A1" s="1"/>
      <c r="B1" s="1"/>
      <c r="C1" s="1"/>
      <c r="D1" s="1"/>
      <c r="E1" s="1"/>
      <c r="F1" s="1"/>
      <c r="G1" s="2"/>
      <c r="H1" s="3"/>
      <c r="I1" s="3"/>
      <c r="J1" s="2"/>
      <c r="K1" s="4"/>
      <c r="L1" s="4"/>
      <c r="M1" s="2"/>
      <c r="N1" s="3"/>
      <c r="O1" s="3"/>
      <c r="P1" s="2"/>
      <c r="Q1" s="5"/>
      <c r="R1" s="5"/>
    </row>
    <row r="2" spans="1:18" ht="12.75" customHeight="1">
      <c r="A2" s="1"/>
      <c r="B2" s="1"/>
      <c r="C2" s="1"/>
      <c r="D2" s="1"/>
      <c r="E2" s="1"/>
      <c r="F2" s="1"/>
      <c r="G2" s="2"/>
      <c r="H2" s="3"/>
      <c r="I2" s="3"/>
      <c r="J2" s="2"/>
      <c r="K2" s="4"/>
      <c r="L2" s="4"/>
      <c r="M2" s="2"/>
      <c r="N2" s="3"/>
      <c r="O2" s="3"/>
      <c r="P2" s="2"/>
      <c r="Q2" s="5"/>
      <c r="R2" s="5"/>
    </row>
    <row r="3" spans="1:18" ht="12.75" customHeight="1">
      <c r="A3" s="1"/>
      <c r="B3" s="1"/>
      <c r="C3" s="1"/>
      <c r="D3" s="1"/>
      <c r="E3" s="1"/>
      <c r="F3" s="1"/>
      <c r="G3" s="2"/>
      <c r="H3" s="3"/>
      <c r="I3" s="3"/>
      <c r="J3" s="2"/>
      <c r="K3" s="4"/>
      <c r="L3" s="4"/>
      <c r="M3" s="2"/>
      <c r="N3" s="3"/>
      <c r="O3" s="3"/>
      <c r="P3" s="2"/>
      <c r="Q3" s="5"/>
      <c r="R3" s="5"/>
    </row>
    <row r="4" spans="1:18" ht="15" customHeight="1">
      <c r="A4" s="1"/>
      <c r="B4" s="1"/>
      <c r="C4" s="1"/>
      <c r="D4" s="1"/>
      <c r="E4" s="1"/>
      <c r="F4" s="1"/>
      <c r="G4" s="2"/>
      <c r="H4" s="3"/>
      <c r="I4" s="3">
        <f>I16+I49</f>
        <v>0</v>
      </c>
      <c r="J4" s="2"/>
      <c r="K4" s="4"/>
      <c r="L4" s="4"/>
      <c r="M4" s="2"/>
      <c r="N4" s="3"/>
      <c r="O4" s="3"/>
      <c r="P4" s="2"/>
      <c r="Q4" s="141" t="s">
        <v>0</v>
      </c>
      <c r="R4" s="141"/>
    </row>
    <row r="5" spans="1:18" ht="15" customHeight="1">
      <c r="A5" s="1"/>
      <c r="B5" s="1"/>
      <c r="C5" s="1"/>
      <c r="D5" s="1"/>
      <c r="E5" s="1"/>
      <c r="F5" s="1"/>
      <c r="G5" s="2"/>
      <c r="H5" s="3"/>
      <c r="I5" s="3"/>
      <c r="J5" s="2"/>
      <c r="K5" s="4"/>
      <c r="L5" s="5"/>
      <c r="M5" s="2"/>
      <c r="N5" s="3"/>
      <c r="O5" s="3"/>
      <c r="P5" s="2"/>
      <c r="Q5" s="5"/>
      <c r="R5" s="5"/>
    </row>
    <row r="6" spans="1:18" ht="15" customHeight="1">
      <c r="A6" s="1"/>
      <c r="B6" s="1"/>
      <c r="C6" s="1"/>
      <c r="D6" s="1"/>
      <c r="E6" s="1"/>
      <c r="F6" s="1"/>
      <c r="G6" s="2"/>
      <c r="H6" s="3"/>
      <c r="I6" s="3"/>
      <c r="J6" s="2"/>
      <c r="K6" s="4"/>
      <c r="L6" s="4"/>
      <c r="M6" s="2"/>
      <c r="N6" s="3"/>
      <c r="O6" s="3"/>
      <c r="P6" s="2"/>
      <c r="Q6" s="142" t="s">
        <v>1</v>
      </c>
      <c r="R6" s="142"/>
    </row>
    <row r="7" spans="1:18" ht="15" customHeight="1">
      <c r="A7" s="1"/>
      <c r="B7" s="1"/>
      <c r="C7" s="1"/>
      <c r="D7" s="1"/>
      <c r="E7" s="1"/>
      <c r="F7" s="1"/>
      <c r="G7" s="2"/>
      <c r="H7" s="3"/>
      <c r="I7" s="3"/>
      <c r="J7" s="2"/>
      <c r="K7" s="3"/>
      <c r="L7" s="3"/>
      <c r="M7" s="2"/>
      <c r="N7" s="3"/>
      <c r="O7" s="3"/>
      <c r="P7" s="2"/>
      <c r="Q7" s="142" t="s">
        <v>2</v>
      </c>
      <c r="R7" s="142"/>
    </row>
    <row r="8" spans="1:18" ht="15" customHeight="1">
      <c r="A8" s="1"/>
      <c r="B8" s="1"/>
      <c r="C8" s="1"/>
      <c r="D8" s="1"/>
      <c r="E8" s="1"/>
      <c r="F8" s="1"/>
      <c r="G8" s="2"/>
      <c r="H8" s="3"/>
      <c r="I8" s="3"/>
      <c r="J8" s="2"/>
      <c r="K8" s="3"/>
      <c r="L8" s="3"/>
      <c r="M8" s="2"/>
      <c r="N8" s="3"/>
      <c r="O8" s="3"/>
      <c r="P8" s="2"/>
      <c r="Q8" s="6"/>
      <c r="R8" s="6"/>
    </row>
    <row r="9" spans="1:18" ht="15" customHeight="1">
      <c r="A9" s="1"/>
      <c r="B9" s="1"/>
      <c r="C9" s="1"/>
      <c r="D9" s="1"/>
      <c r="E9" s="1"/>
      <c r="F9" s="1"/>
      <c r="G9" s="2"/>
      <c r="H9" s="3"/>
      <c r="I9" s="3"/>
      <c r="J9" s="2"/>
      <c r="K9" s="3"/>
      <c r="L9" s="3"/>
      <c r="M9" s="2"/>
      <c r="N9" s="3"/>
      <c r="O9" s="3"/>
      <c r="P9" s="2"/>
      <c r="Q9" s="6"/>
      <c r="R9" s="6"/>
    </row>
    <row r="10" spans="1:18" ht="15" customHeight="1">
      <c r="A10" s="1"/>
      <c r="B10" s="1"/>
      <c r="C10" s="1"/>
      <c r="D10" s="1"/>
      <c r="E10" s="1"/>
      <c r="F10" s="1"/>
      <c r="G10" s="2"/>
      <c r="H10" s="3"/>
      <c r="I10" s="3"/>
      <c r="J10" s="2"/>
      <c r="K10" s="3"/>
      <c r="L10" s="3"/>
      <c r="M10" s="2"/>
      <c r="N10" s="3"/>
      <c r="O10" s="3"/>
      <c r="P10" s="2"/>
      <c r="Q10" s="6"/>
      <c r="R10" s="6"/>
    </row>
    <row r="11" spans="1:18" ht="15" customHeight="1">
      <c r="A11" s="1"/>
      <c r="B11" s="1"/>
      <c r="C11" s="1"/>
      <c r="D11" s="1"/>
      <c r="E11" s="1"/>
      <c r="F11" s="1"/>
      <c r="G11" s="2"/>
      <c r="H11" s="3"/>
      <c r="I11" s="3"/>
      <c r="J11" s="2"/>
      <c r="K11" s="4"/>
      <c r="L11" s="7"/>
      <c r="M11" s="2"/>
      <c r="N11" s="3"/>
      <c r="O11" s="3"/>
      <c r="P11" s="2"/>
      <c r="Q11" s="7"/>
      <c r="R11" s="7"/>
    </row>
    <row r="12" spans="1:18" ht="15" customHeight="1">
      <c r="A12" s="1"/>
      <c r="B12" s="1"/>
      <c r="C12" s="1"/>
      <c r="D12" s="1" t="s">
        <v>3</v>
      </c>
      <c r="E12" s="1"/>
      <c r="F12" s="1"/>
      <c r="G12" s="2"/>
      <c r="H12" s="3"/>
      <c r="I12" s="3"/>
      <c r="J12" s="2"/>
      <c r="K12" s="3"/>
      <c r="L12" s="3"/>
      <c r="M12" s="2"/>
      <c r="N12" s="3"/>
      <c r="O12" s="3"/>
      <c r="P12" s="2"/>
      <c r="Q12" s="142"/>
      <c r="R12" s="142"/>
    </row>
    <row r="13" spans="1:18" ht="15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34.5" customHeight="1">
      <c r="A14" s="9" t="s">
        <v>4</v>
      </c>
      <c r="B14" s="9" t="s">
        <v>5</v>
      </c>
      <c r="C14" s="10" t="s">
        <v>6</v>
      </c>
      <c r="D14" s="117" t="s">
        <v>7</v>
      </c>
      <c r="E14" s="117"/>
      <c r="F14" s="10" t="s">
        <v>8</v>
      </c>
      <c r="G14" s="11" t="s">
        <v>9</v>
      </c>
      <c r="H14" s="12" t="s">
        <v>10</v>
      </c>
      <c r="I14" s="13" t="s">
        <v>11</v>
      </c>
      <c r="J14" s="14" t="s">
        <v>12</v>
      </c>
      <c r="K14" s="15" t="s">
        <v>13</v>
      </c>
      <c r="L14" s="11" t="s">
        <v>14</v>
      </c>
      <c r="M14" s="10" t="s">
        <v>15</v>
      </c>
      <c r="N14" s="16" t="s">
        <v>10</v>
      </c>
      <c r="O14" s="17" t="s">
        <v>16</v>
      </c>
      <c r="P14" s="9" t="s">
        <v>12</v>
      </c>
      <c r="Q14" s="12" t="s">
        <v>17</v>
      </c>
      <c r="R14" s="9" t="s">
        <v>18</v>
      </c>
    </row>
    <row r="15" spans="1:18" ht="13.5" customHeight="1">
      <c r="A15" s="18">
        <v>1</v>
      </c>
      <c r="B15" s="19">
        <v>2</v>
      </c>
      <c r="C15" s="18">
        <v>3</v>
      </c>
      <c r="D15" s="118">
        <v>4</v>
      </c>
      <c r="E15" s="118"/>
      <c r="F15" s="18">
        <v>5</v>
      </c>
      <c r="G15" s="20">
        <v>6</v>
      </c>
      <c r="H15" s="21">
        <v>7</v>
      </c>
      <c r="I15" s="22">
        <v>9</v>
      </c>
      <c r="J15" s="23">
        <v>10</v>
      </c>
      <c r="K15" s="24">
        <v>11</v>
      </c>
      <c r="L15" s="25">
        <v>12</v>
      </c>
      <c r="M15" s="19">
        <v>13</v>
      </c>
      <c r="N15" s="21">
        <v>14</v>
      </c>
      <c r="O15" s="26">
        <v>15</v>
      </c>
      <c r="P15" s="21">
        <v>16</v>
      </c>
      <c r="Q15" s="26">
        <v>17</v>
      </c>
      <c r="R15" s="18">
        <v>18</v>
      </c>
    </row>
    <row r="16" spans="1:18" ht="14.25" customHeight="1">
      <c r="A16" s="27">
        <v>1</v>
      </c>
      <c r="B16" s="28" t="s">
        <v>19</v>
      </c>
      <c r="C16" s="27">
        <v>302</v>
      </c>
      <c r="D16" s="97" t="s">
        <v>20</v>
      </c>
      <c r="E16" s="97"/>
      <c r="F16" s="29" t="s">
        <v>21</v>
      </c>
      <c r="G16" s="30">
        <v>0</v>
      </c>
      <c r="H16" s="31">
        <v>2.9</v>
      </c>
      <c r="I16" s="32">
        <f>PRODUCT(G16,H16)</f>
        <v>0</v>
      </c>
      <c r="J16" s="33">
        <v>23</v>
      </c>
      <c r="K16" s="34">
        <f aca="true" t="shared" si="0" ref="K16:K49">PRODUCT(I16*0.23)</f>
        <v>0</v>
      </c>
      <c r="L16" s="34">
        <f aca="true" t="shared" si="1" ref="L16:L49">PRODUCT(I16*1.23)</f>
        <v>0</v>
      </c>
      <c r="M16" s="35">
        <v>10</v>
      </c>
      <c r="N16" s="31">
        <v>2.9</v>
      </c>
      <c r="O16" s="31">
        <f aca="true" t="shared" si="2" ref="O16:O49">PRODUCT(M16*N16)</f>
        <v>29</v>
      </c>
      <c r="P16" s="36">
        <v>23</v>
      </c>
      <c r="Q16" s="37">
        <f aca="true" t="shared" si="3" ref="Q16:Q49">PRODUCT(O16*0.23)</f>
        <v>6.67</v>
      </c>
      <c r="R16" s="38">
        <f aca="true" t="shared" si="4" ref="R16:R49">PRODUCT(O16*1.23)</f>
        <v>35.67</v>
      </c>
    </row>
    <row r="17" spans="1:24" s="48" customFormat="1" ht="15" customHeight="1">
      <c r="A17" s="39">
        <v>2</v>
      </c>
      <c r="B17" s="40" t="s">
        <v>22</v>
      </c>
      <c r="C17" s="39">
        <v>302</v>
      </c>
      <c r="D17" s="115" t="s">
        <v>23</v>
      </c>
      <c r="E17" s="115"/>
      <c r="F17" s="39" t="s">
        <v>21</v>
      </c>
      <c r="G17" s="41">
        <v>0</v>
      </c>
      <c r="H17" s="42">
        <v>35</v>
      </c>
      <c r="I17" s="42">
        <f aca="true" t="shared" si="5" ref="I17:I49">PRODUCT(G17*H17)</f>
        <v>0</v>
      </c>
      <c r="J17" s="43">
        <v>23</v>
      </c>
      <c r="K17" s="44">
        <f t="shared" si="0"/>
        <v>0</v>
      </c>
      <c r="L17" s="44">
        <f t="shared" si="1"/>
        <v>0</v>
      </c>
      <c r="M17" s="41">
        <v>1</v>
      </c>
      <c r="N17" s="42">
        <v>35</v>
      </c>
      <c r="O17" s="45">
        <f t="shared" si="2"/>
        <v>35</v>
      </c>
      <c r="P17" s="43">
        <v>23</v>
      </c>
      <c r="Q17" s="37">
        <f t="shared" si="3"/>
        <v>8.05</v>
      </c>
      <c r="R17" s="46">
        <f t="shared" si="4"/>
        <v>43.05</v>
      </c>
      <c r="S17" s="47"/>
      <c r="T17" s="47"/>
      <c r="U17" s="47"/>
      <c r="V17" s="47"/>
      <c r="W17" s="47"/>
      <c r="X17" s="47"/>
    </row>
    <row r="18" spans="1:18" ht="24.75" customHeight="1">
      <c r="A18" s="49">
        <v>3</v>
      </c>
      <c r="B18" s="50" t="s">
        <v>24</v>
      </c>
      <c r="C18" s="49">
        <v>302</v>
      </c>
      <c r="D18" s="112" t="s">
        <v>25</v>
      </c>
      <c r="E18" s="112"/>
      <c r="F18" s="49" t="s">
        <v>21</v>
      </c>
      <c r="G18" s="51">
        <v>1</v>
      </c>
      <c r="H18" s="52">
        <v>69</v>
      </c>
      <c r="I18" s="53">
        <f t="shared" si="5"/>
        <v>69</v>
      </c>
      <c r="J18" s="54">
        <v>23</v>
      </c>
      <c r="K18" s="55">
        <f t="shared" si="0"/>
        <v>15.870000000000001</v>
      </c>
      <c r="L18" s="55">
        <f t="shared" si="1"/>
        <v>84.87</v>
      </c>
      <c r="M18" s="56">
        <v>3</v>
      </c>
      <c r="N18" s="52">
        <v>69</v>
      </c>
      <c r="O18" s="31">
        <f t="shared" si="2"/>
        <v>207</v>
      </c>
      <c r="P18" s="57">
        <v>23</v>
      </c>
      <c r="Q18" s="37">
        <f t="shared" si="3"/>
        <v>47.61</v>
      </c>
      <c r="R18" s="38">
        <f t="shared" si="4"/>
        <v>254.60999999999999</v>
      </c>
    </row>
    <row r="19" spans="1:18" ht="25.5" customHeight="1">
      <c r="A19" s="49">
        <v>4</v>
      </c>
      <c r="B19" s="50" t="s">
        <v>24</v>
      </c>
      <c r="C19" s="49">
        <v>302</v>
      </c>
      <c r="D19" s="112" t="s">
        <v>26</v>
      </c>
      <c r="E19" s="112"/>
      <c r="F19" s="49" t="s">
        <v>21</v>
      </c>
      <c r="G19" s="51">
        <v>1</v>
      </c>
      <c r="H19" s="52">
        <v>69</v>
      </c>
      <c r="I19" s="53">
        <f t="shared" si="5"/>
        <v>69</v>
      </c>
      <c r="J19" s="54">
        <v>23</v>
      </c>
      <c r="K19" s="55">
        <f t="shared" si="0"/>
        <v>15.870000000000001</v>
      </c>
      <c r="L19" s="55">
        <f t="shared" si="1"/>
        <v>84.87</v>
      </c>
      <c r="M19" s="56">
        <v>3</v>
      </c>
      <c r="N19" s="52">
        <v>69</v>
      </c>
      <c r="O19" s="31">
        <f t="shared" si="2"/>
        <v>207</v>
      </c>
      <c r="P19" s="57">
        <v>23</v>
      </c>
      <c r="Q19" s="37">
        <f t="shared" si="3"/>
        <v>47.61</v>
      </c>
      <c r="R19" s="38">
        <f t="shared" si="4"/>
        <v>254.60999999999999</v>
      </c>
    </row>
    <row r="20" spans="1:18" ht="23.25" customHeight="1">
      <c r="A20" s="49">
        <v>5</v>
      </c>
      <c r="B20" s="50" t="s">
        <v>24</v>
      </c>
      <c r="C20" s="49">
        <v>302</v>
      </c>
      <c r="D20" s="112" t="s">
        <v>27</v>
      </c>
      <c r="E20" s="112"/>
      <c r="F20" s="49" t="s">
        <v>21</v>
      </c>
      <c r="G20" s="51">
        <v>1</v>
      </c>
      <c r="H20" s="52">
        <v>69</v>
      </c>
      <c r="I20" s="53">
        <f t="shared" si="5"/>
        <v>69</v>
      </c>
      <c r="J20" s="54">
        <v>23</v>
      </c>
      <c r="K20" s="55">
        <f t="shared" si="0"/>
        <v>15.870000000000001</v>
      </c>
      <c r="L20" s="55">
        <f t="shared" si="1"/>
        <v>84.87</v>
      </c>
      <c r="M20" s="56">
        <v>3</v>
      </c>
      <c r="N20" s="52">
        <v>69</v>
      </c>
      <c r="O20" s="31">
        <f t="shared" si="2"/>
        <v>207</v>
      </c>
      <c r="P20" s="57">
        <v>23</v>
      </c>
      <c r="Q20" s="37">
        <f t="shared" si="3"/>
        <v>47.61</v>
      </c>
      <c r="R20" s="38">
        <f t="shared" si="4"/>
        <v>254.60999999999999</v>
      </c>
    </row>
    <row r="21" spans="1:18" ht="27" customHeight="1">
      <c r="A21" s="49">
        <v>6</v>
      </c>
      <c r="B21" s="50" t="s">
        <v>24</v>
      </c>
      <c r="C21" s="49">
        <v>302</v>
      </c>
      <c r="D21" s="112" t="s">
        <v>28</v>
      </c>
      <c r="E21" s="112"/>
      <c r="F21" s="49" t="s">
        <v>21</v>
      </c>
      <c r="G21" s="51">
        <v>1</v>
      </c>
      <c r="H21" s="52">
        <v>69</v>
      </c>
      <c r="I21" s="53">
        <f t="shared" si="5"/>
        <v>69</v>
      </c>
      <c r="J21" s="54">
        <v>23</v>
      </c>
      <c r="K21" s="55">
        <f t="shared" si="0"/>
        <v>15.870000000000001</v>
      </c>
      <c r="L21" s="55">
        <f t="shared" si="1"/>
        <v>84.87</v>
      </c>
      <c r="M21" s="56">
        <v>3</v>
      </c>
      <c r="N21" s="52">
        <v>69</v>
      </c>
      <c r="O21" s="31">
        <f t="shared" si="2"/>
        <v>207</v>
      </c>
      <c r="P21" s="57">
        <v>23</v>
      </c>
      <c r="Q21" s="37">
        <f t="shared" si="3"/>
        <v>47.61</v>
      </c>
      <c r="R21" s="38">
        <f t="shared" si="4"/>
        <v>254.60999999999999</v>
      </c>
    </row>
    <row r="22" spans="1:18" ht="31.5" customHeight="1">
      <c r="A22" s="39">
        <v>7</v>
      </c>
      <c r="B22" s="50" t="s">
        <v>29</v>
      </c>
      <c r="C22" s="49">
        <v>302</v>
      </c>
      <c r="D22" s="112" t="s">
        <v>30</v>
      </c>
      <c r="E22" s="112"/>
      <c r="F22" s="49" t="s">
        <v>21</v>
      </c>
      <c r="G22" s="51">
        <v>1</v>
      </c>
      <c r="H22" s="52">
        <v>69</v>
      </c>
      <c r="I22" s="53">
        <f t="shared" si="5"/>
        <v>69</v>
      </c>
      <c r="J22" s="54">
        <v>23</v>
      </c>
      <c r="K22" s="55">
        <f t="shared" si="0"/>
        <v>15.870000000000001</v>
      </c>
      <c r="L22" s="55">
        <f t="shared" si="1"/>
        <v>84.87</v>
      </c>
      <c r="M22" s="56">
        <v>30</v>
      </c>
      <c r="N22" s="52">
        <v>69</v>
      </c>
      <c r="O22" s="31">
        <f t="shared" si="2"/>
        <v>2070</v>
      </c>
      <c r="P22" s="57">
        <v>23</v>
      </c>
      <c r="Q22" s="37">
        <f t="shared" si="3"/>
        <v>476.1</v>
      </c>
      <c r="R22" s="38">
        <f t="shared" si="4"/>
        <v>2546.1</v>
      </c>
    </row>
    <row r="23" spans="1:18" ht="36" customHeight="1">
      <c r="A23" s="39">
        <v>8</v>
      </c>
      <c r="B23" s="50" t="s">
        <v>31</v>
      </c>
      <c r="C23" s="49">
        <v>302</v>
      </c>
      <c r="D23" s="112" t="s">
        <v>32</v>
      </c>
      <c r="E23" s="112"/>
      <c r="F23" s="49" t="s">
        <v>21</v>
      </c>
      <c r="G23" s="51">
        <v>1</v>
      </c>
      <c r="H23" s="52">
        <v>95</v>
      </c>
      <c r="I23" s="53">
        <f t="shared" si="5"/>
        <v>95</v>
      </c>
      <c r="J23" s="54">
        <v>23</v>
      </c>
      <c r="K23" s="55">
        <f t="shared" si="0"/>
        <v>21.85</v>
      </c>
      <c r="L23" s="55">
        <f t="shared" si="1"/>
        <v>116.85</v>
      </c>
      <c r="M23" s="56">
        <v>60</v>
      </c>
      <c r="N23" s="52">
        <v>95</v>
      </c>
      <c r="O23" s="31">
        <f t="shared" si="2"/>
        <v>5700</v>
      </c>
      <c r="P23" s="57">
        <v>23</v>
      </c>
      <c r="Q23" s="37">
        <f t="shared" si="3"/>
        <v>1311</v>
      </c>
      <c r="R23" s="38">
        <f t="shared" si="4"/>
        <v>7011</v>
      </c>
    </row>
    <row r="24" spans="1:18" ht="32.25" customHeight="1">
      <c r="A24" s="39">
        <v>9</v>
      </c>
      <c r="B24" s="50" t="s">
        <v>33</v>
      </c>
      <c r="C24" s="49">
        <v>302</v>
      </c>
      <c r="D24" s="112" t="s">
        <v>34</v>
      </c>
      <c r="E24" s="112"/>
      <c r="F24" s="49" t="s">
        <v>21</v>
      </c>
      <c r="G24" s="51">
        <v>1</v>
      </c>
      <c r="H24" s="58">
        <v>150</v>
      </c>
      <c r="I24" s="53">
        <f t="shared" si="5"/>
        <v>150</v>
      </c>
      <c r="J24" s="54">
        <v>23</v>
      </c>
      <c r="K24" s="55">
        <f t="shared" si="0"/>
        <v>34.5</v>
      </c>
      <c r="L24" s="55">
        <f t="shared" si="1"/>
        <v>184.5</v>
      </c>
      <c r="M24" s="56">
        <v>2</v>
      </c>
      <c r="N24" s="58">
        <v>150</v>
      </c>
      <c r="O24" s="31">
        <f t="shared" si="2"/>
        <v>300</v>
      </c>
      <c r="P24" s="57">
        <v>23</v>
      </c>
      <c r="Q24" s="37">
        <f t="shared" si="3"/>
        <v>69</v>
      </c>
      <c r="R24" s="38">
        <f t="shared" si="4"/>
        <v>369</v>
      </c>
    </row>
    <row r="25" spans="1:18" ht="15" customHeight="1">
      <c r="A25" s="49">
        <v>10</v>
      </c>
      <c r="B25" s="50" t="s">
        <v>35</v>
      </c>
      <c r="C25" s="49">
        <v>302</v>
      </c>
      <c r="D25" s="116"/>
      <c r="E25" s="116"/>
      <c r="F25" s="49" t="s">
        <v>21</v>
      </c>
      <c r="G25" s="51">
        <v>1</v>
      </c>
      <c r="H25" s="58">
        <v>3.3</v>
      </c>
      <c r="I25" s="53">
        <f t="shared" si="5"/>
        <v>3.3</v>
      </c>
      <c r="J25" s="54">
        <v>23</v>
      </c>
      <c r="K25" s="55">
        <f t="shared" si="0"/>
        <v>0.759</v>
      </c>
      <c r="L25" s="55">
        <f t="shared" si="1"/>
        <v>4.059</v>
      </c>
      <c r="M25" s="56">
        <v>10</v>
      </c>
      <c r="N25" s="58">
        <v>3.3</v>
      </c>
      <c r="O25" s="31">
        <f t="shared" si="2"/>
        <v>33</v>
      </c>
      <c r="P25" s="57">
        <v>23</v>
      </c>
      <c r="Q25" s="37">
        <f t="shared" si="3"/>
        <v>7.590000000000001</v>
      </c>
      <c r="R25" s="38">
        <f t="shared" si="4"/>
        <v>40.589999999999996</v>
      </c>
    </row>
    <row r="26" spans="1:18" ht="15" customHeight="1">
      <c r="A26" s="49">
        <v>11</v>
      </c>
      <c r="B26" s="50" t="s">
        <v>36</v>
      </c>
      <c r="C26" s="49">
        <v>302</v>
      </c>
      <c r="D26" s="116"/>
      <c r="E26" s="116"/>
      <c r="F26" s="49" t="s">
        <v>21</v>
      </c>
      <c r="G26" s="51">
        <v>1</v>
      </c>
      <c r="H26" s="58">
        <v>7</v>
      </c>
      <c r="I26" s="53">
        <f t="shared" si="5"/>
        <v>7</v>
      </c>
      <c r="J26" s="54">
        <v>23</v>
      </c>
      <c r="K26" s="55">
        <f t="shared" si="0"/>
        <v>1.61</v>
      </c>
      <c r="L26" s="55">
        <f t="shared" si="1"/>
        <v>8.61</v>
      </c>
      <c r="M26" s="56">
        <v>30</v>
      </c>
      <c r="N26" s="58">
        <v>7</v>
      </c>
      <c r="O26" s="31">
        <f t="shared" si="2"/>
        <v>210</v>
      </c>
      <c r="P26" s="57">
        <v>23</v>
      </c>
      <c r="Q26" s="37">
        <f t="shared" si="3"/>
        <v>48.300000000000004</v>
      </c>
      <c r="R26" s="38">
        <f t="shared" si="4"/>
        <v>258.3</v>
      </c>
    </row>
    <row r="27" spans="1:18" ht="15" customHeight="1">
      <c r="A27" s="49">
        <v>12</v>
      </c>
      <c r="B27" s="50" t="s">
        <v>37</v>
      </c>
      <c r="C27" s="49">
        <v>302</v>
      </c>
      <c r="D27" s="116" t="s">
        <v>38</v>
      </c>
      <c r="E27" s="116"/>
      <c r="F27" s="49" t="s">
        <v>21</v>
      </c>
      <c r="G27" s="51">
        <v>1</v>
      </c>
      <c r="H27" s="58">
        <v>5</v>
      </c>
      <c r="I27" s="53">
        <f t="shared" si="5"/>
        <v>5</v>
      </c>
      <c r="J27" s="54">
        <v>23</v>
      </c>
      <c r="K27" s="55">
        <f t="shared" si="0"/>
        <v>1.1500000000000001</v>
      </c>
      <c r="L27" s="55">
        <f t="shared" si="1"/>
        <v>6.15</v>
      </c>
      <c r="M27" s="56">
        <v>50</v>
      </c>
      <c r="N27" s="58">
        <v>5</v>
      </c>
      <c r="O27" s="31">
        <f t="shared" si="2"/>
        <v>250</v>
      </c>
      <c r="P27" s="57">
        <v>23</v>
      </c>
      <c r="Q27" s="37">
        <f t="shared" si="3"/>
        <v>57.5</v>
      </c>
      <c r="R27" s="38">
        <f t="shared" si="4"/>
        <v>307.5</v>
      </c>
    </row>
    <row r="28" spans="1:18" ht="15" customHeight="1">
      <c r="A28" s="49">
        <v>13</v>
      </c>
      <c r="B28" s="50" t="s">
        <v>39</v>
      </c>
      <c r="C28" s="49">
        <v>302</v>
      </c>
      <c r="D28" s="116" t="s">
        <v>38</v>
      </c>
      <c r="E28" s="116"/>
      <c r="F28" s="49" t="s">
        <v>21</v>
      </c>
      <c r="G28" s="51">
        <v>1</v>
      </c>
      <c r="H28" s="58">
        <v>2.5</v>
      </c>
      <c r="I28" s="53">
        <f t="shared" si="5"/>
        <v>2.5</v>
      </c>
      <c r="J28" s="54">
        <v>23</v>
      </c>
      <c r="K28" s="55">
        <f t="shared" si="0"/>
        <v>0.5750000000000001</v>
      </c>
      <c r="L28" s="55">
        <f t="shared" si="1"/>
        <v>3.075</v>
      </c>
      <c r="M28" s="56">
        <v>50</v>
      </c>
      <c r="N28" s="58">
        <v>2.5</v>
      </c>
      <c r="O28" s="31">
        <f t="shared" si="2"/>
        <v>125</v>
      </c>
      <c r="P28" s="57">
        <v>23</v>
      </c>
      <c r="Q28" s="37">
        <f t="shared" si="3"/>
        <v>28.75</v>
      </c>
      <c r="R28" s="38">
        <f t="shared" si="4"/>
        <v>153.75</v>
      </c>
    </row>
    <row r="29" spans="1:18" ht="15" customHeight="1">
      <c r="A29" s="49">
        <v>14</v>
      </c>
      <c r="B29" s="50" t="s">
        <v>40</v>
      </c>
      <c r="C29" s="49">
        <v>302</v>
      </c>
      <c r="D29" s="116" t="s">
        <v>38</v>
      </c>
      <c r="E29" s="116"/>
      <c r="F29" s="49" t="s">
        <v>21</v>
      </c>
      <c r="G29" s="51">
        <v>1</v>
      </c>
      <c r="H29" s="58">
        <v>3.5</v>
      </c>
      <c r="I29" s="53">
        <f t="shared" si="5"/>
        <v>3.5</v>
      </c>
      <c r="J29" s="54">
        <v>23</v>
      </c>
      <c r="K29" s="55">
        <f t="shared" si="0"/>
        <v>0.805</v>
      </c>
      <c r="L29" s="55">
        <f t="shared" si="1"/>
        <v>4.305</v>
      </c>
      <c r="M29" s="56">
        <v>50</v>
      </c>
      <c r="N29" s="58">
        <v>3.5</v>
      </c>
      <c r="O29" s="31">
        <f t="shared" si="2"/>
        <v>175</v>
      </c>
      <c r="P29" s="57">
        <v>23</v>
      </c>
      <c r="Q29" s="37">
        <f t="shared" si="3"/>
        <v>40.25</v>
      </c>
      <c r="R29" s="38">
        <f t="shared" si="4"/>
        <v>215.25</v>
      </c>
    </row>
    <row r="30" spans="1:18" ht="15" customHeight="1">
      <c r="A30" s="49">
        <v>15</v>
      </c>
      <c r="B30" s="50" t="s">
        <v>41</v>
      </c>
      <c r="C30" s="49">
        <v>302</v>
      </c>
      <c r="D30" s="116" t="s">
        <v>38</v>
      </c>
      <c r="E30" s="116"/>
      <c r="F30" s="49" t="s">
        <v>21</v>
      </c>
      <c r="G30" s="51">
        <v>1</v>
      </c>
      <c r="H30" s="58">
        <v>1.5</v>
      </c>
      <c r="I30" s="53">
        <f t="shared" si="5"/>
        <v>1.5</v>
      </c>
      <c r="J30" s="54">
        <v>23</v>
      </c>
      <c r="K30" s="55">
        <f t="shared" si="0"/>
        <v>0.34500000000000003</v>
      </c>
      <c r="L30" s="55">
        <f t="shared" si="1"/>
        <v>1.845</v>
      </c>
      <c r="M30" s="56">
        <v>50</v>
      </c>
      <c r="N30" s="58">
        <v>1.5</v>
      </c>
      <c r="O30" s="31">
        <f t="shared" si="2"/>
        <v>75</v>
      </c>
      <c r="P30" s="57">
        <v>23</v>
      </c>
      <c r="Q30" s="37">
        <f t="shared" si="3"/>
        <v>17.25</v>
      </c>
      <c r="R30" s="38">
        <f t="shared" si="4"/>
        <v>92.25</v>
      </c>
    </row>
    <row r="31" spans="1:18" ht="27" customHeight="1">
      <c r="A31" s="39">
        <v>16</v>
      </c>
      <c r="B31" s="50" t="s">
        <v>42</v>
      </c>
      <c r="C31" s="49">
        <v>302</v>
      </c>
      <c r="D31" s="112" t="s">
        <v>43</v>
      </c>
      <c r="E31" s="112"/>
      <c r="F31" s="49" t="s">
        <v>21</v>
      </c>
      <c r="G31" s="51">
        <v>1</v>
      </c>
      <c r="H31" s="52">
        <v>70</v>
      </c>
      <c r="I31" s="53">
        <f t="shared" si="5"/>
        <v>70</v>
      </c>
      <c r="J31" s="54">
        <v>23</v>
      </c>
      <c r="K31" s="55">
        <f t="shared" si="0"/>
        <v>16.1</v>
      </c>
      <c r="L31" s="55">
        <f t="shared" si="1"/>
        <v>86.1</v>
      </c>
      <c r="M31" s="56">
        <v>150</v>
      </c>
      <c r="N31" s="52">
        <v>70</v>
      </c>
      <c r="O31" s="31">
        <f t="shared" si="2"/>
        <v>10500</v>
      </c>
      <c r="P31" s="57">
        <v>23</v>
      </c>
      <c r="Q31" s="37">
        <f t="shared" si="3"/>
        <v>2415</v>
      </c>
      <c r="R31" s="38">
        <f t="shared" si="4"/>
        <v>12915</v>
      </c>
    </row>
    <row r="32" spans="1:18" ht="51.75" customHeight="1">
      <c r="A32" s="39">
        <v>17</v>
      </c>
      <c r="B32" s="59" t="s">
        <v>44</v>
      </c>
      <c r="C32" s="49">
        <v>302</v>
      </c>
      <c r="D32" s="112" t="s">
        <v>45</v>
      </c>
      <c r="E32" s="112"/>
      <c r="F32" s="49" t="s">
        <v>21</v>
      </c>
      <c r="G32" s="51">
        <v>1</v>
      </c>
      <c r="H32" s="52">
        <v>16.5</v>
      </c>
      <c r="I32" s="53">
        <f t="shared" si="5"/>
        <v>16.5</v>
      </c>
      <c r="J32" s="54">
        <v>23</v>
      </c>
      <c r="K32" s="55">
        <f t="shared" si="0"/>
        <v>3.7950000000000004</v>
      </c>
      <c r="L32" s="55">
        <f t="shared" si="1"/>
        <v>20.294999999999998</v>
      </c>
      <c r="M32" s="56">
        <v>4</v>
      </c>
      <c r="N32" s="52">
        <v>16.5</v>
      </c>
      <c r="O32" s="31">
        <f t="shared" si="2"/>
        <v>66</v>
      </c>
      <c r="P32" s="57">
        <v>23</v>
      </c>
      <c r="Q32" s="37">
        <f t="shared" si="3"/>
        <v>15.180000000000001</v>
      </c>
      <c r="R32" s="38">
        <f t="shared" si="4"/>
        <v>81.17999999999999</v>
      </c>
    </row>
    <row r="33" spans="1:18" ht="35.25" customHeight="1">
      <c r="A33" s="39">
        <v>18</v>
      </c>
      <c r="B33" s="59" t="s">
        <v>44</v>
      </c>
      <c r="C33" s="49"/>
      <c r="D33" s="112" t="s">
        <v>46</v>
      </c>
      <c r="E33" s="112"/>
      <c r="F33" s="49" t="s">
        <v>21</v>
      </c>
      <c r="G33" s="51">
        <v>1</v>
      </c>
      <c r="H33" s="52">
        <v>16.5</v>
      </c>
      <c r="I33" s="53">
        <f t="shared" si="5"/>
        <v>16.5</v>
      </c>
      <c r="J33" s="54">
        <v>23</v>
      </c>
      <c r="K33" s="55">
        <f t="shared" si="0"/>
        <v>3.7950000000000004</v>
      </c>
      <c r="L33" s="55">
        <f t="shared" si="1"/>
        <v>20.294999999999998</v>
      </c>
      <c r="M33" s="56">
        <v>4</v>
      </c>
      <c r="N33" s="52">
        <v>16.5</v>
      </c>
      <c r="O33" s="31">
        <f t="shared" si="2"/>
        <v>66</v>
      </c>
      <c r="P33" s="57">
        <v>23</v>
      </c>
      <c r="Q33" s="37">
        <f t="shared" si="3"/>
        <v>15.180000000000001</v>
      </c>
      <c r="R33" s="38">
        <f t="shared" si="4"/>
        <v>81.17999999999999</v>
      </c>
    </row>
    <row r="34" spans="1:18" ht="35.25" customHeight="1">
      <c r="A34" s="39">
        <v>19</v>
      </c>
      <c r="B34" s="59" t="s">
        <v>44</v>
      </c>
      <c r="C34" s="49"/>
      <c r="D34" s="112" t="s">
        <v>47</v>
      </c>
      <c r="E34" s="112"/>
      <c r="F34" s="49" t="s">
        <v>21</v>
      </c>
      <c r="G34" s="51">
        <v>1</v>
      </c>
      <c r="H34" s="52">
        <v>16.5</v>
      </c>
      <c r="I34" s="53">
        <f t="shared" si="5"/>
        <v>16.5</v>
      </c>
      <c r="J34" s="54">
        <v>23</v>
      </c>
      <c r="K34" s="55">
        <f t="shared" si="0"/>
        <v>3.7950000000000004</v>
      </c>
      <c r="L34" s="55">
        <f t="shared" si="1"/>
        <v>20.294999999999998</v>
      </c>
      <c r="M34" s="56">
        <v>4</v>
      </c>
      <c r="N34" s="52">
        <v>16.5</v>
      </c>
      <c r="O34" s="31">
        <f t="shared" si="2"/>
        <v>66</v>
      </c>
      <c r="P34" s="57">
        <v>23</v>
      </c>
      <c r="Q34" s="37">
        <f t="shared" si="3"/>
        <v>15.180000000000001</v>
      </c>
      <c r="R34" s="38">
        <f t="shared" si="4"/>
        <v>81.17999999999999</v>
      </c>
    </row>
    <row r="35" spans="1:18" ht="35.25" customHeight="1">
      <c r="A35" s="39">
        <v>20</v>
      </c>
      <c r="B35" s="59" t="s">
        <v>44</v>
      </c>
      <c r="C35" s="49"/>
      <c r="D35" s="112" t="s">
        <v>48</v>
      </c>
      <c r="E35" s="112"/>
      <c r="F35" s="49" t="s">
        <v>21</v>
      </c>
      <c r="G35" s="51">
        <v>1</v>
      </c>
      <c r="H35" s="52">
        <v>16.5</v>
      </c>
      <c r="I35" s="53">
        <f t="shared" si="5"/>
        <v>16.5</v>
      </c>
      <c r="J35" s="54">
        <v>23</v>
      </c>
      <c r="K35" s="55">
        <f t="shared" si="0"/>
        <v>3.7950000000000004</v>
      </c>
      <c r="L35" s="55">
        <f t="shared" si="1"/>
        <v>20.294999999999998</v>
      </c>
      <c r="M35" s="56">
        <v>4</v>
      </c>
      <c r="N35" s="52">
        <v>16.5</v>
      </c>
      <c r="O35" s="31">
        <f t="shared" si="2"/>
        <v>66</v>
      </c>
      <c r="P35" s="57">
        <v>23</v>
      </c>
      <c r="Q35" s="37">
        <f t="shared" si="3"/>
        <v>15.180000000000001</v>
      </c>
      <c r="R35" s="38">
        <f t="shared" si="4"/>
        <v>81.17999999999999</v>
      </c>
    </row>
    <row r="36" spans="1:18" ht="37.5" customHeight="1">
      <c r="A36" s="39">
        <v>21</v>
      </c>
      <c r="B36" s="60" t="s">
        <v>49</v>
      </c>
      <c r="C36" s="49">
        <v>302</v>
      </c>
      <c r="D36" s="112" t="s">
        <v>50</v>
      </c>
      <c r="E36" s="112"/>
      <c r="F36" s="49" t="s">
        <v>21</v>
      </c>
      <c r="G36" s="51">
        <v>1</v>
      </c>
      <c r="H36" s="52">
        <v>16.5</v>
      </c>
      <c r="I36" s="53">
        <f t="shared" si="5"/>
        <v>16.5</v>
      </c>
      <c r="J36" s="54">
        <v>23</v>
      </c>
      <c r="K36" s="55">
        <f t="shared" si="0"/>
        <v>3.7950000000000004</v>
      </c>
      <c r="L36" s="55">
        <f t="shared" si="1"/>
        <v>20.294999999999998</v>
      </c>
      <c r="M36" s="56">
        <v>4</v>
      </c>
      <c r="N36" s="52">
        <v>16.5</v>
      </c>
      <c r="O36" s="31">
        <f t="shared" si="2"/>
        <v>66</v>
      </c>
      <c r="P36" s="57">
        <v>23</v>
      </c>
      <c r="Q36" s="37">
        <f t="shared" si="3"/>
        <v>15.180000000000001</v>
      </c>
      <c r="R36" s="38">
        <f t="shared" si="4"/>
        <v>81.17999999999999</v>
      </c>
    </row>
    <row r="37" spans="1:18" ht="37.5" customHeight="1">
      <c r="A37" s="49">
        <v>22</v>
      </c>
      <c r="B37" s="50" t="s">
        <v>51</v>
      </c>
      <c r="C37" s="49">
        <v>302</v>
      </c>
      <c r="D37" s="112" t="s">
        <v>52</v>
      </c>
      <c r="E37" s="112"/>
      <c r="F37" s="49" t="s">
        <v>21</v>
      </c>
      <c r="G37" s="51">
        <v>1</v>
      </c>
      <c r="H37" s="52">
        <v>69</v>
      </c>
      <c r="I37" s="53">
        <f t="shared" si="5"/>
        <v>69</v>
      </c>
      <c r="J37" s="54">
        <v>23</v>
      </c>
      <c r="K37" s="55">
        <f t="shared" si="0"/>
        <v>15.870000000000001</v>
      </c>
      <c r="L37" s="55">
        <f t="shared" si="1"/>
        <v>84.87</v>
      </c>
      <c r="M37" s="56">
        <v>30</v>
      </c>
      <c r="N37" s="52">
        <v>69</v>
      </c>
      <c r="O37" s="31">
        <f t="shared" si="2"/>
        <v>2070</v>
      </c>
      <c r="P37" s="57">
        <v>23</v>
      </c>
      <c r="Q37" s="37">
        <f t="shared" si="3"/>
        <v>476.1</v>
      </c>
      <c r="R37" s="38">
        <f t="shared" si="4"/>
        <v>2546.1</v>
      </c>
    </row>
    <row r="38" spans="1:18" ht="29.25" customHeight="1">
      <c r="A38" s="39">
        <v>23</v>
      </c>
      <c r="B38" s="40" t="s">
        <v>53</v>
      </c>
      <c r="C38" s="39">
        <v>302</v>
      </c>
      <c r="D38" s="114" t="s">
        <v>54</v>
      </c>
      <c r="E38" s="114"/>
      <c r="F38" s="39" t="s">
        <v>21</v>
      </c>
      <c r="G38" s="51">
        <v>1</v>
      </c>
      <c r="H38" s="52">
        <v>470</v>
      </c>
      <c r="I38" s="53">
        <f t="shared" si="5"/>
        <v>470</v>
      </c>
      <c r="J38" s="54">
        <v>23</v>
      </c>
      <c r="K38" s="55">
        <f t="shared" si="0"/>
        <v>108.10000000000001</v>
      </c>
      <c r="L38" s="55">
        <f t="shared" si="1"/>
        <v>578.1</v>
      </c>
      <c r="M38" s="56">
        <v>3</v>
      </c>
      <c r="N38" s="52">
        <v>470</v>
      </c>
      <c r="O38" s="31">
        <f t="shared" si="2"/>
        <v>1410</v>
      </c>
      <c r="P38" s="57">
        <v>23</v>
      </c>
      <c r="Q38" s="37">
        <f t="shared" si="3"/>
        <v>324.3</v>
      </c>
      <c r="R38" s="38">
        <f t="shared" si="4"/>
        <v>1734.3</v>
      </c>
    </row>
    <row r="39" spans="1:18" ht="30" customHeight="1">
      <c r="A39" s="39">
        <v>24</v>
      </c>
      <c r="B39" s="40" t="s">
        <v>55</v>
      </c>
      <c r="C39" s="39">
        <v>302</v>
      </c>
      <c r="D39" s="115" t="s">
        <v>56</v>
      </c>
      <c r="E39" s="115"/>
      <c r="F39" s="39" t="s">
        <v>21</v>
      </c>
      <c r="G39" s="51">
        <v>1</v>
      </c>
      <c r="H39" s="52">
        <v>389</v>
      </c>
      <c r="I39" s="53">
        <f t="shared" si="5"/>
        <v>389</v>
      </c>
      <c r="J39" s="54">
        <v>23</v>
      </c>
      <c r="K39" s="55">
        <f t="shared" si="0"/>
        <v>89.47</v>
      </c>
      <c r="L39" s="55">
        <f t="shared" si="1"/>
        <v>478.46999999999997</v>
      </c>
      <c r="M39" s="56">
        <v>2</v>
      </c>
      <c r="N39" s="52">
        <v>389</v>
      </c>
      <c r="O39" s="31">
        <f t="shared" si="2"/>
        <v>778</v>
      </c>
      <c r="P39" s="57">
        <v>23</v>
      </c>
      <c r="Q39" s="37">
        <f t="shared" si="3"/>
        <v>178.94</v>
      </c>
      <c r="R39" s="38">
        <f t="shared" si="4"/>
        <v>956.9399999999999</v>
      </c>
    </row>
    <row r="40" spans="1:18" ht="48.75" customHeight="1">
      <c r="A40" s="49">
        <v>25</v>
      </c>
      <c r="B40" s="50" t="s">
        <v>57</v>
      </c>
      <c r="C40" s="49">
        <v>302</v>
      </c>
      <c r="D40" s="112" t="s">
        <v>58</v>
      </c>
      <c r="E40" s="112"/>
      <c r="F40" s="49" t="s">
        <v>21</v>
      </c>
      <c r="G40" s="51">
        <v>1</v>
      </c>
      <c r="H40" s="52">
        <v>245</v>
      </c>
      <c r="I40" s="53">
        <f t="shared" si="5"/>
        <v>245</v>
      </c>
      <c r="J40" s="54">
        <v>23</v>
      </c>
      <c r="K40" s="55">
        <f t="shared" si="0"/>
        <v>56.35</v>
      </c>
      <c r="L40" s="55">
        <f t="shared" si="1"/>
        <v>301.35</v>
      </c>
      <c r="M40" s="56">
        <v>3</v>
      </c>
      <c r="N40" s="52">
        <v>245</v>
      </c>
      <c r="O40" s="31">
        <f t="shared" si="2"/>
        <v>735</v>
      </c>
      <c r="P40" s="57">
        <v>23</v>
      </c>
      <c r="Q40" s="37">
        <f t="shared" si="3"/>
        <v>169.05</v>
      </c>
      <c r="R40" s="38">
        <f t="shared" si="4"/>
        <v>904.05</v>
      </c>
    </row>
    <row r="41" spans="1:18" ht="46.5" customHeight="1">
      <c r="A41" s="49">
        <v>26</v>
      </c>
      <c r="B41" s="50" t="s">
        <v>59</v>
      </c>
      <c r="C41" s="49">
        <v>302</v>
      </c>
      <c r="D41" s="112" t="s">
        <v>60</v>
      </c>
      <c r="E41" s="112"/>
      <c r="F41" s="49" t="s">
        <v>21</v>
      </c>
      <c r="G41" s="51">
        <v>1</v>
      </c>
      <c r="H41" s="52">
        <v>245</v>
      </c>
      <c r="I41" s="53">
        <f t="shared" si="5"/>
        <v>245</v>
      </c>
      <c r="J41" s="54">
        <v>23</v>
      </c>
      <c r="K41" s="55">
        <f t="shared" si="0"/>
        <v>56.35</v>
      </c>
      <c r="L41" s="55">
        <f t="shared" si="1"/>
        <v>301.35</v>
      </c>
      <c r="M41" s="56">
        <v>2</v>
      </c>
      <c r="N41" s="52">
        <v>245</v>
      </c>
      <c r="O41" s="31">
        <f t="shared" si="2"/>
        <v>490</v>
      </c>
      <c r="P41" s="57">
        <v>23</v>
      </c>
      <c r="Q41" s="37">
        <f t="shared" si="3"/>
        <v>112.7</v>
      </c>
      <c r="R41" s="38">
        <f t="shared" si="4"/>
        <v>602.7</v>
      </c>
    </row>
    <row r="42" spans="1:18" ht="54.75" customHeight="1">
      <c r="A42" s="49">
        <v>27</v>
      </c>
      <c r="B42" s="50" t="s">
        <v>61</v>
      </c>
      <c r="C42" s="49">
        <v>302</v>
      </c>
      <c r="D42" s="112" t="s">
        <v>62</v>
      </c>
      <c r="E42" s="112"/>
      <c r="F42" s="49" t="s">
        <v>21</v>
      </c>
      <c r="G42" s="51">
        <v>1</v>
      </c>
      <c r="H42" s="52">
        <v>245</v>
      </c>
      <c r="I42" s="53">
        <f t="shared" si="5"/>
        <v>245</v>
      </c>
      <c r="J42" s="54">
        <v>23</v>
      </c>
      <c r="K42" s="55">
        <f t="shared" si="0"/>
        <v>56.35</v>
      </c>
      <c r="L42" s="55">
        <f t="shared" si="1"/>
        <v>301.35</v>
      </c>
      <c r="M42" s="56">
        <v>2</v>
      </c>
      <c r="N42" s="52">
        <v>245</v>
      </c>
      <c r="O42" s="31">
        <f t="shared" si="2"/>
        <v>490</v>
      </c>
      <c r="P42" s="57">
        <v>23</v>
      </c>
      <c r="Q42" s="37">
        <f t="shared" si="3"/>
        <v>112.7</v>
      </c>
      <c r="R42" s="38">
        <f t="shared" si="4"/>
        <v>602.7</v>
      </c>
    </row>
    <row r="43" spans="1:18" ht="54" customHeight="1">
      <c r="A43" s="49">
        <v>28</v>
      </c>
      <c r="B43" s="50" t="s">
        <v>63</v>
      </c>
      <c r="C43" s="49">
        <v>302</v>
      </c>
      <c r="D43" s="112" t="s">
        <v>64</v>
      </c>
      <c r="E43" s="112"/>
      <c r="F43" s="49" t="s">
        <v>21</v>
      </c>
      <c r="G43" s="51">
        <v>1</v>
      </c>
      <c r="H43" s="52">
        <v>245</v>
      </c>
      <c r="I43" s="53">
        <f t="shared" si="5"/>
        <v>245</v>
      </c>
      <c r="J43" s="54">
        <v>23</v>
      </c>
      <c r="K43" s="55">
        <f t="shared" si="0"/>
        <v>56.35</v>
      </c>
      <c r="L43" s="55">
        <f t="shared" si="1"/>
        <v>301.35</v>
      </c>
      <c r="M43" s="56">
        <v>2</v>
      </c>
      <c r="N43" s="52">
        <v>245</v>
      </c>
      <c r="O43" s="31">
        <f t="shared" si="2"/>
        <v>490</v>
      </c>
      <c r="P43" s="57">
        <v>23</v>
      </c>
      <c r="Q43" s="37">
        <f t="shared" si="3"/>
        <v>112.7</v>
      </c>
      <c r="R43" s="38">
        <f t="shared" si="4"/>
        <v>602.7</v>
      </c>
    </row>
    <row r="44" spans="1:18" ht="34.5" customHeight="1">
      <c r="A44" s="49">
        <v>29</v>
      </c>
      <c r="B44" s="50" t="s">
        <v>65</v>
      </c>
      <c r="C44" s="49">
        <v>302</v>
      </c>
      <c r="D44" s="112" t="s">
        <v>66</v>
      </c>
      <c r="E44" s="112"/>
      <c r="F44" s="49" t="s">
        <v>21</v>
      </c>
      <c r="G44" s="51">
        <v>1</v>
      </c>
      <c r="H44" s="52">
        <v>270</v>
      </c>
      <c r="I44" s="53">
        <f t="shared" si="5"/>
        <v>270</v>
      </c>
      <c r="J44" s="54">
        <v>23</v>
      </c>
      <c r="K44" s="55">
        <f t="shared" si="0"/>
        <v>62.1</v>
      </c>
      <c r="L44" s="55">
        <f t="shared" si="1"/>
        <v>332.1</v>
      </c>
      <c r="M44" s="56">
        <v>2</v>
      </c>
      <c r="N44" s="52">
        <v>270</v>
      </c>
      <c r="O44" s="31">
        <f t="shared" si="2"/>
        <v>540</v>
      </c>
      <c r="P44" s="57">
        <v>23</v>
      </c>
      <c r="Q44" s="37">
        <f t="shared" si="3"/>
        <v>124.2</v>
      </c>
      <c r="R44" s="38">
        <f t="shared" si="4"/>
        <v>664.2</v>
      </c>
    </row>
    <row r="45" spans="1:18" ht="31.5" customHeight="1">
      <c r="A45" s="49">
        <v>30</v>
      </c>
      <c r="B45" s="50" t="s">
        <v>67</v>
      </c>
      <c r="C45" s="49">
        <v>302</v>
      </c>
      <c r="D45" s="112" t="s">
        <v>68</v>
      </c>
      <c r="E45" s="112"/>
      <c r="F45" s="49" t="s">
        <v>21</v>
      </c>
      <c r="G45" s="51">
        <v>1</v>
      </c>
      <c r="H45" s="52">
        <v>270</v>
      </c>
      <c r="I45" s="53">
        <f t="shared" si="5"/>
        <v>270</v>
      </c>
      <c r="J45" s="54">
        <v>23</v>
      </c>
      <c r="K45" s="55">
        <f t="shared" si="0"/>
        <v>62.1</v>
      </c>
      <c r="L45" s="55">
        <f t="shared" si="1"/>
        <v>332.1</v>
      </c>
      <c r="M45" s="56">
        <v>1</v>
      </c>
      <c r="N45" s="52">
        <v>270</v>
      </c>
      <c r="O45" s="31">
        <f t="shared" si="2"/>
        <v>270</v>
      </c>
      <c r="P45" s="57">
        <v>23</v>
      </c>
      <c r="Q45" s="37">
        <f t="shared" si="3"/>
        <v>62.1</v>
      </c>
      <c r="R45" s="38">
        <f t="shared" si="4"/>
        <v>332.1</v>
      </c>
    </row>
    <row r="46" spans="1:18" ht="33.75" customHeight="1">
      <c r="A46" s="49">
        <v>31</v>
      </c>
      <c r="B46" s="50" t="s">
        <v>69</v>
      </c>
      <c r="C46" s="49">
        <v>302</v>
      </c>
      <c r="D46" s="112" t="s">
        <v>70</v>
      </c>
      <c r="E46" s="112"/>
      <c r="F46" s="49" t="s">
        <v>21</v>
      </c>
      <c r="G46" s="51">
        <v>1</v>
      </c>
      <c r="H46" s="52">
        <v>270</v>
      </c>
      <c r="I46" s="53">
        <f t="shared" si="5"/>
        <v>270</v>
      </c>
      <c r="J46" s="54">
        <v>23</v>
      </c>
      <c r="K46" s="55">
        <f t="shared" si="0"/>
        <v>62.1</v>
      </c>
      <c r="L46" s="55">
        <f t="shared" si="1"/>
        <v>332.1</v>
      </c>
      <c r="M46" s="56">
        <v>1</v>
      </c>
      <c r="N46" s="52">
        <v>270</v>
      </c>
      <c r="O46" s="31">
        <f t="shared" si="2"/>
        <v>270</v>
      </c>
      <c r="P46" s="57">
        <v>23</v>
      </c>
      <c r="Q46" s="37">
        <f t="shared" si="3"/>
        <v>62.1</v>
      </c>
      <c r="R46" s="38">
        <f t="shared" si="4"/>
        <v>332.1</v>
      </c>
    </row>
    <row r="47" spans="1:18" ht="27.75" customHeight="1">
      <c r="A47" s="61">
        <v>32</v>
      </c>
      <c r="B47" s="62" t="s">
        <v>71</v>
      </c>
      <c r="C47" s="61">
        <v>302</v>
      </c>
      <c r="D47" s="113" t="s">
        <v>72</v>
      </c>
      <c r="E47" s="113"/>
      <c r="F47" s="61" t="s">
        <v>21</v>
      </c>
      <c r="G47" s="63">
        <v>1</v>
      </c>
      <c r="H47" s="64">
        <v>270</v>
      </c>
      <c r="I47" s="65">
        <f t="shared" si="5"/>
        <v>270</v>
      </c>
      <c r="J47" s="66">
        <v>23</v>
      </c>
      <c r="K47" s="67">
        <f t="shared" si="0"/>
        <v>62.1</v>
      </c>
      <c r="L47" s="67">
        <f t="shared" si="1"/>
        <v>332.1</v>
      </c>
      <c r="M47" s="68">
        <v>1</v>
      </c>
      <c r="N47" s="64">
        <v>270</v>
      </c>
      <c r="O47" s="69">
        <f t="shared" si="2"/>
        <v>270</v>
      </c>
      <c r="P47" s="70">
        <v>23</v>
      </c>
      <c r="Q47" s="71">
        <f t="shared" si="3"/>
        <v>62.1</v>
      </c>
      <c r="R47" s="72">
        <f t="shared" si="4"/>
        <v>332.1</v>
      </c>
    </row>
    <row r="48" spans="1:18" ht="37.5" customHeight="1">
      <c r="A48" s="49">
        <v>33</v>
      </c>
      <c r="B48" s="50" t="s">
        <v>73</v>
      </c>
      <c r="C48" s="49">
        <v>302</v>
      </c>
      <c r="D48" s="112" t="s">
        <v>74</v>
      </c>
      <c r="E48" s="112"/>
      <c r="F48" s="49" t="s">
        <v>21</v>
      </c>
      <c r="G48" s="51">
        <v>1</v>
      </c>
      <c r="H48" s="52">
        <v>240</v>
      </c>
      <c r="I48" s="53">
        <f t="shared" si="5"/>
        <v>240</v>
      </c>
      <c r="J48" s="54">
        <v>23</v>
      </c>
      <c r="K48" s="55">
        <f t="shared" si="0"/>
        <v>55.2</v>
      </c>
      <c r="L48" s="55">
        <f t="shared" si="1"/>
        <v>295.2</v>
      </c>
      <c r="M48" s="56">
        <v>3</v>
      </c>
      <c r="N48" s="52">
        <v>240</v>
      </c>
      <c r="O48" s="58">
        <f t="shared" si="2"/>
        <v>720</v>
      </c>
      <c r="P48" s="57">
        <v>23</v>
      </c>
      <c r="Q48" s="44">
        <f t="shared" si="3"/>
        <v>165.6</v>
      </c>
      <c r="R48" s="73">
        <f t="shared" si="4"/>
        <v>885.6</v>
      </c>
    </row>
    <row r="49" spans="1:18" ht="29.25" customHeight="1">
      <c r="A49" s="49">
        <v>34</v>
      </c>
      <c r="B49" s="50" t="s">
        <v>75</v>
      </c>
      <c r="C49" s="49">
        <v>302</v>
      </c>
      <c r="D49" s="112" t="s">
        <v>76</v>
      </c>
      <c r="E49" s="112"/>
      <c r="F49" s="49" t="s">
        <v>21</v>
      </c>
      <c r="G49" s="51">
        <v>0</v>
      </c>
      <c r="H49" s="52">
        <v>150</v>
      </c>
      <c r="I49" s="53">
        <f t="shared" si="5"/>
        <v>0</v>
      </c>
      <c r="J49" s="54">
        <v>23</v>
      </c>
      <c r="K49" s="55">
        <f t="shared" si="0"/>
        <v>0</v>
      </c>
      <c r="L49" s="55">
        <f t="shared" si="1"/>
        <v>0</v>
      </c>
      <c r="M49" s="56">
        <v>1</v>
      </c>
      <c r="N49" s="52">
        <v>150</v>
      </c>
      <c r="O49" s="58">
        <f t="shared" si="2"/>
        <v>150</v>
      </c>
      <c r="P49" s="57">
        <v>23</v>
      </c>
      <c r="Q49" s="44">
        <f t="shared" si="3"/>
        <v>34.5</v>
      </c>
      <c r="R49" s="73">
        <f t="shared" si="4"/>
        <v>184.5</v>
      </c>
    </row>
    <row r="50" spans="1:18" ht="15" customHeight="1">
      <c r="A50" s="74"/>
      <c r="B50" s="75"/>
      <c r="C50" s="74"/>
      <c r="D50" s="76"/>
      <c r="E50" s="74"/>
      <c r="F50" s="74"/>
      <c r="G50" s="2"/>
      <c r="H50" s="3"/>
      <c r="I50" s="77"/>
      <c r="J50" s="78"/>
      <c r="K50" s="79">
        <f>SUM(K16:K49)</f>
        <v>918.4590000000002</v>
      </c>
      <c r="L50" s="79">
        <f>SUM(L16:L49)</f>
        <v>4911.758999999999</v>
      </c>
      <c r="M50" s="2"/>
      <c r="N50" s="3"/>
      <c r="O50" s="3">
        <f>SUM(O16:O49)</f>
        <v>29343</v>
      </c>
      <c r="P50" s="2"/>
      <c r="Q50" s="80"/>
      <c r="R50" s="80">
        <f>SUM(R16:R49)</f>
        <v>36091.88999999999</v>
      </c>
    </row>
    <row r="51" spans="1:18" ht="15" customHeight="1">
      <c r="A51" s="74"/>
      <c r="B51" s="75"/>
      <c r="C51" s="74"/>
      <c r="D51" s="76"/>
      <c r="E51" s="74"/>
      <c r="F51" s="74"/>
      <c r="G51" s="2"/>
      <c r="H51" s="3"/>
      <c r="I51" s="3">
        <f>SUM(I16:I50)</f>
        <v>3993.3</v>
      </c>
      <c r="J51" s="2"/>
      <c r="K51" s="80"/>
      <c r="L51" s="1"/>
      <c r="M51" s="2"/>
      <c r="N51" s="3"/>
      <c r="O51" s="3"/>
      <c r="P51" s="2"/>
      <c r="Q51" s="80"/>
      <c r="R51" s="1"/>
    </row>
    <row r="52" spans="1:18" ht="15" customHeight="1">
      <c r="A52" s="81"/>
      <c r="B52" s="136" t="s">
        <v>77</v>
      </c>
      <c r="C52" s="136"/>
      <c r="D52" s="136"/>
      <c r="E52" s="136"/>
      <c r="F52" s="83"/>
      <c r="G52" s="82"/>
      <c r="H52" s="136" t="s">
        <v>78</v>
      </c>
      <c r="I52" s="136"/>
      <c r="J52" s="136"/>
      <c r="K52" s="136"/>
      <c r="L52" s="136"/>
      <c r="M52" s="136"/>
      <c r="N52" s="136"/>
      <c r="O52" s="136"/>
      <c r="P52" s="136"/>
      <c r="Q52" s="136"/>
      <c r="R52" s="1"/>
    </row>
    <row r="53" spans="1:18" ht="15" customHeight="1">
      <c r="A53" s="81"/>
      <c r="B53" s="84"/>
      <c r="C53" s="85"/>
      <c r="D53" s="86"/>
      <c r="E53" s="87"/>
      <c r="F53" s="88"/>
      <c r="G53" s="84"/>
      <c r="H53" s="89"/>
      <c r="I53" s="89"/>
      <c r="J53" s="84"/>
      <c r="K53" s="90"/>
      <c r="L53" s="1"/>
      <c r="M53" s="84"/>
      <c r="N53" s="89"/>
      <c r="O53" s="89"/>
      <c r="P53" s="84"/>
      <c r="Q53" s="90"/>
      <c r="R53" s="1"/>
    </row>
    <row r="54" spans="1:18" ht="27" customHeight="1">
      <c r="A54" s="81"/>
      <c r="B54" s="139" t="s">
        <v>79</v>
      </c>
      <c r="C54" s="139"/>
      <c r="D54" s="91"/>
      <c r="E54" s="140" t="s">
        <v>80</v>
      </c>
      <c r="F54" s="140"/>
      <c r="G54" s="84"/>
      <c r="H54" s="89"/>
      <c r="I54" s="89"/>
      <c r="J54" s="84"/>
      <c r="K54" s="90"/>
      <c r="L54" s="1"/>
      <c r="M54" s="84"/>
      <c r="N54" s="89"/>
      <c r="O54" s="89"/>
      <c r="P54" s="84"/>
      <c r="Q54" s="90"/>
      <c r="R54" s="1"/>
    </row>
    <row r="55" spans="1:18" ht="15" customHeight="1">
      <c r="A55" s="81"/>
      <c r="B55" s="84"/>
      <c r="C55" s="85"/>
      <c r="D55" s="86"/>
      <c r="E55" s="87"/>
      <c r="F55" s="88"/>
      <c r="G55" s="84"/>
      <c r="H55" s="89"/>
      <c r="I55" s="89"/>
      <c r="J55" s="84"/>
      <c r="K55" s="90"/>
      <c r="L55" s="1"/>
      <c r="M55" s="84"/>
      <c r="N55" s="89"/>
      <c r="O55" s="89"/>
      <c r="P55" s="84"/>
      <c r="Q55" s="90"/>
      <c r="R55" s="1"/>
    </row>
    <row r="56" spans="1:18" ht="15" customHeight="1">
      <c r="A56" s="81"/>
      <c r="B56" s="136" t="s">
        <v>81</v>
      </c>
      <c r="C56" s="136"/>
      <c r="D56" s="86"/>
      <c r="E56" s="92" t="s">
        <v>82</v>
      </c>
      <c r="F56" s="92"/>
      <c r="G56" s="84"/>
      <c r="H56" s="89"/>
      <c r="I56" s="89"/>
      <c r="J56" s="84"/>
      <c r="K56" s="89" t="s">
        <v>83</v>
      </c>
      <c r="L56" s="1"/>
      <c r="M56" s="84"/>
      <c r="N56" s="89"/>
      <c r="O56" s="84" t="s">
        <v>84</v>
      </c>
      <c r="P56" s="84"/>
      <c r="Q56" s="82"/>
      <c r="R56" s="1"/>
    </row>
    <row r="57" spans="1:18" ht="15" customHeight="1">
      <c r="A57" s="81"/>
      <c r="B57" s="136" t="s">
        <v>85</v>
      </c>
      <c r="C57" s="136"/>
      <c r="D57" s="84"/>
      <c r="E57" s="92" t="s">
        <v>85</v>
      </c>
      <c r="F57" s="92"/>
      <c r="G57" s="84"/>
      <c r="H57" s="89"/>
      <c r="I57" s="89"/>
      <c r="J57" s="84"/>
      <c r="K57" s="89" t="s">
        <v>85</v>
      </c>
      <c r="L57" s="1"/>
      <c r="M57" s="84"/>
      <c r="N57" s="89"/>
      <c r="O57" s="84" t="s">
        <v>85</v>
      </c>
      <c r="P57" s="84"/>
      <c r="Q57" s="82"/>
      <c r="R57" s="1"/>
    </row>
    <row r="58" spans="1:18" ht="15" customHeight="1">
      <c r="A58" s="81"/>
      <c r="B58" s="84"/>
      <c r="C58" s="85"/>
      <c r="D58" s="86"/>
      <c r="E58" s="87"/>
      <c r="F58" s="88"/>
      <c r="G58" s="84"/>
      <c r="H58" s="89"/>
      <c r="I58" s="89"/>
      <c r="J58" s="84"/>
      <c r="K58" s="90"/>
      <c r="L58" s="1"/>
      <c r="M58" s="84"/>
      <c r="N58" s="89"/>
      <c r="O58" s="89"/>
      <c r="P58" s="84"/>
      <c r="Q58" s="90"/>
      <c r="R58" s="1"/>
    </row>
    <row r="59" spans="1:18" ht="15" customHeight="1">
      <c r="A59" s="81"/>
      <c r="B59" s="138" t="s">
        <v>86</v>
      </c>
      <c r="C59" s="138"/>
      <c r="D59" s="1"/>
      <c r="E59" s="93"/>
      <c r="F59" s="94"/>
      <c r="G59" s="2"/>
      <c r="H59" s="3"/>
      <c r="I59" s="3"/>
      <c r="J59" s="2"/>
      <c r="K59" s="80"/>
      <c r="L59" s="1"/>
      <c r="M59" s="2"/>
      <c r="N59" s="3"/>
      <c r="O59" s="3"/>
      <c r="P59" s="2"/>
      <c r="Q59" s="80"/>
      <c r="R59" s="1"/>
    </row>
    <row r="60" spans="1:18" ht="15" customHeight="1">
      <c r="A60" s="81"/>
      <c r="B60" s="2"/>
      <c r="C60" s="95"/>
      <c r="D60" s="1"/>
      <c r="E60" s="93"/>
      <c r="F60" s="94"/>
      <c r="G60" s="2"/>
      <c r="H60" s="3"/>
      <c r="I60" s="3"/>
      <c r="J60" s="2"/>
      <c r="K60" s="80"/>
      <c r="L60" s="1"/>
      <c r="M60" s="2"/>
      <c r="N60" s="3"/>
      <c r="O60" s="3"/>
      <c r="P60" s="2"/>
      <c r="Q60" s="80"/>
      <c r="R60" s="1"/>
    </row>
    <row r="61" spans="1:18" ht="15" customHeight="1">
      <c r="A61" s="81"/>
      <c r="B61" s="136" t="s">
        <v>81</v>
      </c>
      <c r="C61" s="136"/>
      <c r="D61" s="1"/>
      <c r="E61" s="93"/>
      <c r="F61" s="94"/>
      <c r="G61" s="2"/>
      <c r="H61" s="3"/>
      <c r="I61" s="3"/>
      <c r="J61" s="2"/>
      <c r="K61" s="80"/>
      <c r="L61" s="1"/>
      <c r="M61" s="2"/>
      <c r="N61" s="3"/>
      <c r="O61" s="3"/>
      <c r="P61" s="2"/>
      <c r="Q61" s="80"/>
      <c r="R61" s="1"/>
    </row>
    <row r="62" spans="1:18" ht="15" customHeight="1">
      <c r="A62" s="81"/>
      <c r="B62" s="136" t="s">
        <v>85</v>
      </c>
      <c r="C62" s="136"/>
      <c r="D62" s="1"/>
      <c r="E62" s="93"/>
      <c r="F62" s="94"/>
      <c r="G62" s="2"/>
      <c r="H62" s="3"/>
      <c r="I62" s="3"/>
      <c r="J62" s="2"/>
      <c r="K62" s="80"/>
      <c r="L62" s="1"/>
      <c r="N62" s="3"/>
      <c r="O62" s="3"/>
      <c r="P62" s="2"/>
      <c r="Q62" s="80"/>
      <c r="R62" s="1"/>
    </row>
    <row r="63" spans="1:18" ht="15" customHeight="1">
      <c r="A63" s="81"/>
      <c r="B63" s="2"/>
      <c r="C63" s="95"/>
      <c r="D63" s="1"/>
      <c r="E63" s="93"/>
      <c r="F63" s="94"/>
      <c r="G63" s="2"/>
      <c r="H63" s="3"/>
      <c r="I63" s="3"/>
      <c r="J63" s="2"/>
      <c r="K63" s="80"/>
      <c r="L63" s="2"/>
      <c r="M63" s="2"/>
      <c r="N63" s="3"/>
      <c r="O63" s="3"/>
      <c r="P63" s="2"/>
      <c r="Q63" s="80"/>
      <c r="R63" s="1"/>
    </row>
    <row r="64" spans="1:18" ht="15" customHeight="1">
      <c r="A64" s="81"/>
      <c r="B64" s="96" t="s">
        <v>87</v>
      </c>
      <c r="C64" s="137"/>
      <c r="D64" s="137"/>
      <c r="E64" s="93"/>
      <c r="F64" s="94"/>
      <c r="G64" s="2"/>
      <c r="H64" s="3"/>
      <c r="I64" s="3"/>
      <c r="J64" s="2"/>
      <c r="K64" s="80"/>
      <c r="L64" s="1"/>
      <c r="M64" s="2"/>
      <c r="N64" s="3"/>
      <c r="O64" s="3"/>
      <c r="P64" s="2"/>
      <c r="Q64" s="80"/>
      <c r="R64" s="1"/>
    </row>
  </sheetData>
  <sheetProtection selectLockedCells="1" selectUnlockedCells="1"/>
  <mergeCells count="50">
    <mergeCell ref="Q4:R4"/>
    <mergeCell ref="Q6:R6"/>
    <mergeCell ref="Q7:R7"/>
    <mergeCell ref="Q12:R1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B52:E52"/>
    <mergeCell ref="H52:Q52"/>
    <mergeCell ref="B54:C54"/>
    <mergeCell ref="E54:F54"/>
    <mergeCell ref="B62:C62"/>
    <mergeCell ref="C64:D64"/>
    <mergeCell ref="B56:C56"/>
    <mergeCell ref="B57:C57"/>
    <mergeCell ref="B59:C59"/>
    <mergeCell ref="B61:C61"/>
  </mergeCells>
  <printOptions/>
  <pageMargins left="0.19652777777777777" right="0.19652777777777777" top="0.20069444444444445" bottom="0.19652777777777777" header="0.5118055555555555" footer="0.5118055555555555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="150" zoomScaleSheetLayoutView="150" workbookViewId="0" topLeftCell="A1">
      <selection activeCell="H45" sqref="H45"/>
    </sheetView>
  </sheetViews>
  <sheetFormatPr defaultColWidth="9.140625" defaultRowHeight="12.75" customHeight="1"/>
  <cols>
    <col min="1" max="1" width="2.8515625" style="111" customWidth="1"/>
    <col min="2" max="2" width="21.28125" style="111" customWidth="1"/>
    <col min="3" max="3" width="10.57421875" style="111" customWidth="1"/>
    <col min="4" max="5" width="17.7109375" style="111" customWidth="1"/>
    <col min="6" max="6" width="10.7109375" style="111" customWidth="1"/>
    <col min="7" max="7" width="13.00390625" style="111" customWidth="1"/>
    <col min="8" max="8" width="10.28125" style="111" customWidth="1"/>
    <col min="9" max="9" width="9.421875" style="111" customWidth="1"/>
    <col min="10" max="10" width="10.28125" style="111" customWidth="1"/>
  </cols>
  <sheetData>
    <row r="1" spans="1:10" ht="12.75" customHeight="1">
      <c r="A1" s="98"/>
      <c r="B1" s="98"/>
      <c r="C1" s="98"/>
      <c r="D1" s="98"/>
      <c r="E1" s="98"/>
      <c r="F1" s="99"/>
      <c r="G1" s="100"/>
      <c r="H1" s="100"/>
      <c r="I1" s="101"/>
      <c r="J1" s="101"/>
    </row>
    <row r="2" spans="1:10" ht="15" customHeight="1">
      <c r="A2" s="98"/>
      <c r="B2" s="98"/>
      <c r="C2" s="98"/>
      <c r="D2" s="98"/>
      <c r="E2" s="98"/>
      <c r="F2" s="99"/>
      <c r="G2" s="100"/>
      <c r="H2" s="143" t="s">
        <v>104</v>
      </c>
      <c r="I2" s="144"/>
      <c r="J2" s="144"/>
    </row>
    <row r="3" spans="1:10" ht="15" customHeight="1">
      <c r="A3" s="98"/>
      <c r="B3" s="98"/>
      <c r="C3" s="98"/>
      <c r="D3" s="98"/>
      <c r="E3" s="98"/>
      <c r="F3" s="99"/>
      <c r="G3" s="100"/>
      <c r="H3" s="100"/>
      <c r="I3" s="101"/>
      <c r="J3" s="101"/>
    </row>
    <row r="4" spans="1:10" ht="15" customHeight="1">
      <c r="A4" s="98"/>
      <c r="B4" s="98"/>
      <c r="C4" s="98"/>
      <c r="D4" s="98"/>
      <c r="E4" s="98"/>
      <c r="F4" s="99"/>
      <c r="G4" s="100"/>
      <c r="H4" s="100"/>
      <c r="I4" s="150"/>
      <c r="J4" s="150"/>
    </row>
    <row r="5" spans="1:10" ht="15" customHeight="1">
      <c r="A5" s="145" t="s">
        <v>103</v>
      </c>
      <c r="B5" s="145"/>
      <c r="C5" s="145"/>
      <c r="D5" s="145"/>
      <c r="E5" s="145"/>
      <c r="F5" s="145"/>
      <c r="G5" s="145"/>
      <c r="H5" s="145"/>
      <c r="I5" s="145"/>
      <c r="J5" s="145"/>
    </row>
    <row r="6" spans="1:10" ht="15.7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</row>
    <row r="7" spans="1:10" ht="34.5" customHeight="1">
      <c r="A7" s="121" t="s">
        <v>4</v>
      </c>
      <c r="B7" s="121" t="s">
        <v>5</v>
      </c>
      <c r="C7" s="151" t="s">
        <v>109</v>
      </c>
      <c r="D7" s="151"/>
      <c r="E7" s="121" t="s">
        <v>110</v>
      </c>
      <c r="F7" s="133" t="s">
        <v>111</v>
      </c>
      <c r="G7" s="122" t="s">
        <v>10</v>
      </c>
      <c r="H7" s="122" t="s">
        <v>112</v>
      </c>
      <c r="I7" s="122" t="s">
        <v>113</v>
      </c>
      <c r="J7" s="121" t="s">
        <v>114</v>
      </c>
    </row>
    <row r="8" spans="1:10" ht="13.5" customHeight="1">
      <c r="A8" s="127">
        <v>1</v>
      </c>
      <c r="B8" s="127">
        <v>2</v>
      </c>
      <c r="C8" s="152">
        <v>3</v>
      </c>
      <c r="D8" s="152"/>
      <c r="E8" s="127">
        <v>4</v>
      </c>
      <c r="F8" s="134">
        <v>5</v>
      </c>
      <c r="G8" s="128">
        <v>6</v>
      </c>
      <c r="H8" s="128">
        <v>7</v>
      </c>
      <c r="I8" s="128">
        <v>8</v>
      </c>
      <c r="J8" s="127">
        <v>9</v>
      </c>
    </row>
    <row r="9" spans="1:10" ht="14.25" customHeight="1">
      <c r="A9" s="120">
        <v>1</v>
      </c>
      <c r="B9" s="123" t="s">
        <v>19</v>
      </c>
      <c r="C9" s="149" t="s">
        <v>20</v>
      </c>
      <c r="D9" s="149"/>
      <c r="E9" s="129"/>
      <c r="F9" s="135">
        <v>10</v>
      </c>
      <c r="G9" s="153"/>
      <c r="H9" s="153">
        <f>ROUND((F9*G9),2)</f>
        <v>0</v>
      </c>
      <c r="I9" s="155">
        <f>ROUND((H9*0.23),2)</f>
        <v>0</v>
      </c>
      <c r="J9" s="156">
        <f>H9+I9</f>
        <v>0</v>
      </c>
    </row>
    <row r="10" spans="1:16" s="48" customFormat="1" ht="15" customHeight="1">
      <c r="A10" s="124">
        <v>2</v>
      </c>
      <c r="B10" s="125" t="s">
        <v>22</v>
      </c>
      <c r="C10" s="148" t="s">
        <v>23</v>
      </c>
      <c r="D10" s="148"/>
      <c r="E10" s="130"/>
      <c r="F10" s="124">
        <v>1</v>
      </c>
      <c r="G10" s="154"/>
      <c r="H10" s="153">
        <f aca="true" t="shared" si="0" ref="H10:H42">ROUND((F10*G10),2)</f>
        <v>0</v>
      </c>
      <c r="I10" s="155">
        <f aca="true" t="shared" si="1" ref="I10:I42">ROUND((H10*0.23),2)</f>
        <v>0</v>
      </c>
      <c r="J10" s="156">
        <f aca="true" t="shared" si="2" ref="J10:J42">H10+I10</f>
        <v>0</v>
      </c>
      <c r="K10" s="47"/>
      <c r="L10" s="47"/>
      <c r="M10" s="47"/>
      <c r="N10" s="47"/>
      <c r="O10" s="47"/>
      <c r="P10" s="47"/>
    </row>
    <row r="11" spans="1:10" ht="24.75" customHeight="1">
      <c r="A11" s="120">
        <v>3</v>
      </c>
      <c r="B11" s="123" t="s">
        <v>24</v>
      </c>
      <c r="C11" s="146" t="s">
        <v>25</v>
      </c>
      <c r="D11" s="146"/>
      <c r="E11" s="131"/>
      <c r="F11" s="135">
        <v>3</v>
      </c>
      <c r="G11" s="154"/>
      <c r="H11" s="153">
        <f t="shared" si="0"/>
        <v>0</v>
      </c>
      <c r="I11" s="155">
        <f t="shared" si="1"/>
        <v>0</v>
      </c>
      <c r="J11" s="156">
        <f t="shared" si="2"/>
        <v>0</v>
      </c>
    </row>
    <row r="12" spans="1:10" ht="25.5" customHeight="1">
      <c r="A12" s="120">
        <v>4</v>
      </c>
      <c r="B12" s="123" t="s">
        <v>24</v>
      </c>
      <c r="C12" s="146" t="s">
        <v>26</v>
      </c>
      <c r="D12" s="146"/>
      <c r="E12" s="131"/>
      <c r="F12" s="135">
        <v>3</v>
      </c>
      <c r="G12" s="154"/>
      <c r="H12" s="153">
        <f t="shared" si="0"/>
        <v>0</v>
      </c>
      <c r="I12" s="155">
        <f t="shared" si="1"/>
        <v>0</v>
      </c>
      <c r="J12" s="156">
        <f t="shared" si="2"/>
        <v>0</v>
      </c>
    </row>
    <row r="13" spans="1:10" ht="23.25" customHeight="1">
      <c r="A13" s="120">
        <v>5</v>
      </c>
      <c r="B13" s="123" t="s">
        <v>24</v>
      </c>
      <c r="C13" s="146" t="s">
        <v>27</v>
      </c>
      <c r="D13" s="146"/>
      <c r="E13" s="131"/>
      <c r="F13" s="135">
        <v>3</v>
      </c>
      <c r="G13" s="154"/>
      <c r="H13" s="153">
        <f t="shared" si="0"/>
        <v>0</v>
      </c>
      <c r="I13" s="155">
        <f t="shared" si="1"/>
        <v>0</v>
      </c>
      <c r="J13" s="156">
        <f t="shared" si="2"/>
        <v>0</v>
      </c>
    </row>
    <row r="14" spans="1:10" ht="27" customHeight="1">
      <c r="A14" s="120">
        <v>6</v>
      </c>
      <c r="B14" s="123" t="s">
        <v>24</v>
      </c>
      <c r="C14" s="146" t="s">
        <v>28</v>
      </c>
      <c r="D14" s="146"/>
      <c r="E14" s="131"/>
      <c r="F14" s="135">
        <v>3</v>
      </c>
      <c r="G14" s="154"/>
      <c r="H14" s="153">
        <f t="shared" si="0"/>
        <v>0</v>
      </c>
      <c r="I14" s="155">
        <f t="shared" si="1"/>
        <v>0</v>
      </c>
      <c r="J14" s="156">
        <f t="shared" si="2"/>
        <v>0</v>
      </c>
    </row>
    <row r="15" spans="1:10" ht="31.5" customHeight="1">
      <c r="A15" s="124">
        <v>7</v>
      </c>
      <c r="B15" s="123" t="s">
        <v>29</v>
      </c>
      <c r="C15" s="146" t="s">
        <v>88</v>
      </c>
      <c r="D15" s="146"/>
      <c r="E15" s="131"/>
      <c r="F15" s="135">
        <v>30</v>
      </c>
      <c r="G15" s="154"/>
      <c r="H15" s="153">
        <f t="shared" si="0"/>
        <v>0</v>
      </c>
      <c r="I15" s="155">
        <f t="shared" si="1"/>
        <v>0</v>
      </c>
      <c r="J15" s="156">
        <f t="shared" si="2"/>
        <v>0</v>
      </c>
    </row>
    <row r="16" spans="1:10" ht="36" customHeight="1">
      <c r="A16" s="124">
        <v>8</v>
      </c>
      <c r="B16" s="123" t="s">
        <v>31</v>
      </c>
      <c r="C16" s="146" t="s">
        <v>89</v>
      </c>
      <c r="D16" s="146"/>
      <c r="E16" s="131"/>
      <c r="F16" s="135">
        <v>60</v>
      </c>
      <c r="G16" s="154"/>
      <c r="H16" s="153">
        <f t="shared" si="0"/>
        <v>0</v>
      </c>
      <c r="I16" s="155">
        <f t="shared" si="1"/>
        <v>0</v>
      </c>
      <c r="J16" s="156">
        <f t="shared" si="2"/>
        <v>0</v>
      </c>
    </row>
    <row r="17" spans="1:10" ht="32.25" customHeight="1">
      <c r="A17" s="124">
        <v>9</v>
      </c>
      <c r="B17" s="123" t="s">
        <v>33</v>
      </c>
      <c r="C17" s="146" t="s">
        <v>34</v>
      </c>
      <c r="D17" s="146"/>
      <c r="E17" s="131"/>
      <c r="F17" s="135">
        <v>2</v>
      </c>
      <c r="G17" s="153"/>
      <c r="H17" s="153">
        <f t="shared" si="0"/>
        <v>0</v>
      </c>
      <c r="I17" s="155">
        <f t="shared" si="1"/>
        <v>0</v>
      </c>
      <c r="J17" s="156">
        <f t="shared" si="2"/>
        <v>0</v>
      </c>
    </row>
    <row r="18" spans="1:10" ht="15" customHeight="1">
      <c r="A18" s="120">
        <v>10</v>
      </c>
      <c r="B18" s="123" t="s">
        <v>35</v>
      </c>
      <c r="C18" s="149"/>
      <c r="D18" s="149"/>
      <c r="E18" s="129"/>
      <c r="F18" s="135">
        <v>10</v>
      </c>
      <c r="G18" s="153"/>
      <c r="H18" s="153">
        <f t="shared" si="0"/>
        <v>0</v>
      </c>
      <c r="I18" s="155">
        <f t="shared" si="1"/>
        <v>0</v>
      </c>
      <c r="J18" s="156">
        <f t="shared" si="2"/>
        <v>0</v>
      </c>
    </row>
    <row r="19" spans="1:10" ht="15" customHeight="1">
      <c r="A19" s="120">
        <v>11</v>
      </c>
      <c r="B19" s="123" t="s">
        <v>36</v>
      </c>
      <c r="C19" s="149"/>
      <c r="D19" s="149"/>
      <c r="E19" s="129"/>
      <c r="F19" s="135">
        <v>30</v>
      </c>
      <c r="G19" s="153"/>
      <c r="H19" s="153">
        <f t="shared" si="0"/>
        <v>0</v>
      </c>
      <c r="I19" s="155">
        <f t="shared" si="1"/>
        <v>0</v>
      </c>
      <c r="J19" s="156">
        <f t="shared" si="2"/>
        <v>0</v>
      </c>
    </row>
    <row r="20" spans="1:10" ht="15" customHeight="1">
      <c r="A20" s="120">
        <v>12</v>
      </c>
      <c r="B20" s="123" t="s">
        <v>37</v>
      </c>
      <c r="C20" s="149" t="s">
        <v>38</v>
      </c>
      <c r="D20" s="149"/>
      <c r="E20" s="129"/>
      <c r="F20" s="135">
        <v>50</v>
      </c>
      <c r="G20" s="153"/>
      <c r="H20" s="153">
        <f t="shared" si="0"/>
        <v>0</v>
      </c>
      <c r="I20" s="155">
        <f t="shared" si="1"/>
        <v>0</v>
      </c>
      <c r="J20" s="156">
        <f t="shared" si="2"/>
        <v>0</v>
      </c>
    </row>
    <row r="21" spans="1:10" ht="15" customHeight="1">
      <c r="A21" s="120">
        <v>13</v>
      </c>
      <c r="B21" s="123" t="s">
        <v>39</v>
      </c>
      <c r="C21" s="149" t="s">
        <v>38</v>
      </c>
      <c r="D21" s="149"/>
      <c r="E21" s="129"/>
      <c r="F21" s="135">
        <v>50</v>
      </c>
      <c r="G21" s="153"/>
      <c r="H21" s="153">
        <f t="shared" si="0"/>
        <v>0</v>
      </c>
      <c r="I21" s="155">
        <f t="shared" si="1"/>
        <v>0</v>
      </c>
      <c r="J21" s="156">
        <f t="shared" si="2"/>
        <v>0</v>
      </c>
    </row>
    <row r="22" spans="1:10" ht="15" customHeight="1">
      <c r="A22" s="120">
        <v>14</v>
      </c>
      <c r="B22" s="123" t="s">
        <v>40</v>
      </c>
      <c r="C22" s="149" t="s">
        <v>38</v>
      </c>
      <c r="D22" s="149"/>
      <c r="E22" s="129"/>
      <c r="F22" s="135">
        <v>50</v>
      </c>
      <c r="G22" s="153"/>
      <c r="H22" s="153">
        <f t="shared" si="0"/>
        <v>0</v>
      </c>
      <c r="I22" s="155">
        <f t="shared" si="1"/>
        <v>0</v>
      </c>
      <c r="J22" s="156">
        <f t="shared" si="2"/>
        <v>0</v>
      </c>
    </row>
    <row r="23" spans="1:10" ht="15" customHeight="1">
      <c r="A23" s="120">
        <v>15</v>
      </c>
      <c r="B23" s="123" t="s">
        <v>41</v>
      </c>
      <c r="C23" s="149" t="s">
        <v>38</v>
      </c>
      <c r="D23" s="149"/>
      <c r="E23" s="129"/>
      <c r="F23" s="135">
        <v>50</v>
      </c>
      <c r="G23" s="153"/>
      <c r="H23" s="153">
        <f t="shared" si="0"/>
        <v>0</v>
      </c>
      <c r="I23" s="155">
        <f t="shared" si="1"/>
        <v>0</v>
      </c>
      <c r="J23" s="156">
        <f t="shared" si="2"/>
        <v>0</v>
      </c>
    </row>
    <row r="24" spans="1:10" ht="27" customHeight="1">
      <c r="A24" s="124">
        <v>16</v>
      </c>
      <c r="B24" s="123" t="s">
        <v>42</v>
      </c>
      <c r="C24" s="146" t="s">
        <v>43</v>
      </c>
      <c r="D24" s="146"/>
      <c r="E24" s="131"/>
      <c r="F24" s="135">
        <v>150</v>
      </c>
      <c r="G24" s="154"/>
      <c r="H24" s="153">
        <f t="shared" si="0"/>
        <v>0</v>
      </c>
      <c r="I24" s="155">
        <f t="shared" si="1"/>
        <v>0</v>
      </c>
      <c r="J24" s="156">
        <f t="shared" si="2"/>
        <v>0</v>
      </c>
    </row>
    <row r="25" spans="1:10" ht="51.75" customHeight="1">
      <c r="A25" s="124">
        <v>17</v>
      </c>
      <c r="B25" s="126" t="s">
        <v>90</v>
      </c>
      <c r="C25" s="146" t="s">
        <v>45</v>
      </c>
      <c r="D25" s="146"/>
      <c r="E25" s="131"/>
      <c r="F25" s="135">
        <v>4</v>
      </c>
      <c r="G25" s="154"/>
      <c r="H25" s="153">
        <f t="shared" si="0"/>
        <v>0</v>
      </c>
      <c r="I25" s="155">
        <f t="shared" si="1"/>
        <v>0</v>
      </c>
      <c r="J25" s="156">
        <f t="shared" si="2"/>
        <v>0</v>
      </c>
    </row>
    <row r="26" spans="1:10" ht="35.25" customHeight="1">
      <c r="A26" s="124">
        <v>18</v>
      </c>
      <c r="B26" s="126" t="s">
        <v>91</v>
      </c>
      <c r="C26" s="146" t="s">
        <v>46</v>
      </c>
      <c r="D26" s="146"/>
      <c r="E26" s="131"/>
      <c r="F26" s="135">
        <v>4</v>
      </c>
      <c r="G26" s="154"/>
      <c r="H26" s="153">
        <f t="shared" si="0"/>
        <v>0</v>
      </c>
      <c r="I26" s="155">
        <f t="shared" si="1"/>
        <v>0</v>
      </c>
      <c r="J26" s="156">
        <f t="shared" si="2"/>
        <v>0</v>
      </c>
    </row>
    <row r="27" spans="1:10" ht="35.25" customHeight="1">
      <c r="A27" s="124">
        <v>19</v>
      </c>
      <c r="B27" s="126" t="s">
        <v>92</v>
      </c>
      <c r="C27" s="146" t="s">
        <v>47</v>
      </c>
      <c r="D27" s="146"/>
      <c r="E27" s="131"/>
      <c r="F27" s="135">
        <v>4</v>
      </c>
      <c r="G27" s="154"/>
      <c r="H27" s="153">
        <f t="shared" si="0"/>
        <v>0</v>
      </c>
      <c r="I27" s="155">
        <f t="shared" si="1"/>
        <v>0</v>
      </c>
      <c r="J27" s="156">
        <f t="shared" si="2"/>
        <v>0</v>
      </c>
    </row>
    <row r="28" spans="1:10" ht="35.25" customHeight="1">
      <c r="A28" s="124">
        <v>20</v>
      </c>
      <c r="B28" s="126" t="s">
        <v>93</v>
      </c>
      <c r="C28" s="146" t="s">
        <v>48</v>
      </c>
      <c r="D28" s="146"/>
      <c r="E28" s="131"/>
      <c r="F28" s="135">
        <v>4</v>
      </c>
      <c r="G28" s="154"/>
      <c r="H28" s="153">
        <f t="shared" si="0"/>
        <v>0</v>
      </c>
      <c r="I28" s="155">
        <f t="shared" si="1"/>
        <v>0</v>
      </c>
      <c r="J28" s="156">
        <f t="shared" si="2"/>
        <v>0</v>
      </c>
    </row>
    <row r="29" spans="1:10" ht="37.5" customHeight="1">
      <c r="A29" s="124">
        <v>21</v>
      </c>
      <c r="B29" s="119" t="s">
        <v>49</v>
      </c>
      <c r="C29" s="146" t="s">
        <v>50</v>
      </c>
      <c r="D29" s="146"/>
      <c r="E29" s="131"/>
      <c r="F29" s="135">
        <v>4</v>
      </c>
      <c r="G29" s="154"/>
      <c r="H29" s="153">
        <f t="shared" si="0"/>
        <v>0</v>
      </c>
      <c r="I29" s="155">
        <f t="shared" si="1"/>
        <v>0</v>
      </c>
      <c r="J29" s="156">
        <f t="shared" si="2"/>
        <v>0</v>
      </c>
    </row>
    <row r="30" spans="1:10" ht="37.5" customHeight="1">
      <c r="A30" s="120">
        <v>22</v>
      </c>
      <c r="B30" s="123" t="s">
        <v>51</v>
      </c>
      <c r="C30" s="146" t="s">
        <v>94</v>
      </c>
      <c r="D30" s="146"/>
      <c r="E30" s="131"/>
      <c r="F30" s="135">
        <v>30</v>
      </c>
      <c r="G30" s="154"/>
      <c r="H30" s="153">
        <f t="shared" si="0"/>
        <v>0</v>
      </c>
      <c r="I30" s="155">
        <f t="shared" si="1"/>
        <v>0</v>
      </c>
      <c r="J30" s="156">
        <f t="shared" si="2"/>
        <v>0</v>
      </c>
    </row>
    <row r="31" spans="1:10" ht="29.25" customHeight="1">
      <c r="A31" s="124">
        <v>23</v>
      </c>
      <c r="B31" s="125" t="s">
        <v>53</v>
      </c>
      <c r="C31" s="147" t="s">
        <v>54</v>
      </c>
      <c r="D31" s="147"/>
      <c r="E31" s="132"/>
      <c r="F31" s="135">
        <v>3</v>
      </c>
      <c r="G31" s="154"/>
      <c r="H31" s="153">
        <f t="shared" si="0"/>
        <v>0</v>
      </c>
      <c r="I31" s="155">
        <f t="shared" si="1"/>
        <v>0</v>
      </c>
      <c r="J31" s="156">
        <f t="shared" si="2"/>
        <v>0</v>
      </c>
    </row>
    <row r="32" spans="1:10" ht="30" customHeight="1">
      <c r="A32" s="124">
        <v>24</v>
      </c>
      <c r="B32" s="125" t="s">
        <v>55</v>
      </c>
      <c r="C32" s="148" t="s">
        <v>56</v>
      </c>
      <c r="D32" s="148"/>
      <c r="E32" s="130"/>
      <c r="F32" s="135">
        <v>2</v>
      </c>
      <c r="G32" s="154"/>
      <c r="H32" s="153">
        <f t="shared" si="0"/>
        <v>0</v>
      </c>
      <c r="I32" s="155">
        <f t="shared" si="1"/>
        <v>0</v>
      </c>
      <c r="J32" s="156">
        <f t="shared" si="2"/>
        <v>0</v>
      </c>
    </row>
    <row r="33" spans="1:10" ht="48.75" customHeight="1">
      <c r="A33" s="120">
        <v>25</v>
      </c>
      <c r="B33" s="123" t="s">
        <v>57</v>
      </c>
      <c r="C33" s="146" t="s">
        <v>105</v>
      </c>
      <c r="D33" s="146"/>
      <c r="E33" s="131"/>
      <c r="F33" s="135">
        <v>3</v>
      </c>
      <c r="G33" s="154"/>
      <c r="H33" s="153">
        <f t="shared" si="0"/>
        <v>0</v>
      </c>
      <c r="I33" s="155">
        <f t="shared" si="1"/>
        <v>0</v>
      </c>
      <c r="J33" s="156">
        <f t="shared" si="2"/>
        <v>0</v>
      </c>
    </row>
    <row r="34" spans="1:10" ht="46.5" customHeight="1">
      <c r="A34" s="120">
        <v>26</v>
      </c>
      <c r="B34" s="123" t="s">
        <v>95</v>
      </c>
      <c r="C34" s="146" t="s">
        <v>96</v>
      </c>
      <c r="D34" s="146"/>
      <c r="E34" s="131"/>
      <c r="F34" s="135">
        <v>2</v>
      </c>
      <c r="G34" s="154"/>
      <c r="H34" s="153">
        <f t="shared" si="0"/>
        <v>0</v>
      </c>
      <c r="I34" s="155">
        <f t="shared" si="1"/>
        <v>0</v>
      </c>
      <c r="J34" s="156">
        <f t="shared" si="2"/>
        <v>0</v>
      </c>
    </row>
    <row r="35" spans="1:10" ht="54.75" customHeight="1">
      <c r="A35" s="120">
        <v>27</v>
      </c>
      <c r="B35" s="123" t="s">
        <v>61</v>
      </c>
      <c r="C35" s="146" t="s">
        <v>106</v>
      </c>
      <c r="D35" s="146"/>
      <c r="E35" s="131"/>
      <c r="F35" s="135">
        <v>2</v>
      </c>
      <c r="G35" s="154"/>
      <c r="H35" s="153">
        <f t="shared" si="0"/>
        <v>0</v>
      </c>
      <c r="I35" s="155">
        <f t="shared" si="1"/>
        <v>0</v>
      </c>
      <c r="J35" s="156">
        <f t="shared" si="2"/>
        <v>0</v>
      </c>
    </row>
    <row r="36" spans="1:10" ht="54" customHeight="1">
      <c r="A36" s="120">
        <v>28</v>
      </c>
      <c r="B36" s="123" t="s">
        <v>63</v>
      </c>
      <c r="C36" s="146" t="s">
        <v>107</v>
      </c>
      <c r="D36" s="146"/>
      <c r="E36" s="131"/>
      <c r="F36" s="135">
        <v>2</v>
      </c>
      <c r="G36" s="154"/>
      <c r="H36" s="153">
        <f t="shared" si="0"/>
        <v>0</v>
      </c>
      <c r="I36" s="155">
        <f t="shared" si="1"/>
        <v>0</v>
      </c>
      <c r="J36" s="156">
        <f t="shared" si="2"/>
        <v>0</v>
      </c>
    </row>
    <row r="37" spans="1:10" ht="34.5" customHeight="1">
      <c r="A37" s="120">
        <v>29</v>
      </c>
      <c r="B37" s="123" t="s">
        <v>97</v>
      </c>
      <c r="C37" s="146" t="s">
        <v>66</v>
      </c>
      <c r="D37" s="146"/>
      <c r="E37" s="131"/>
      <c r="F37" s="135">
        <v>2</v>
      </c>
      <c r="G37" s="154"/>
      <c r="H37" s="153">
        <f t="shared" si="0"/>
        <v>0</v>
      </c>
      <c r="I37" s="155">
        <f t="shared" si="1"/>
        <v>0</v>
      </c>
      <c r="J37" s="156">
        <f t="shared" si="2"/>
        <v>0</v>
      </c>
    </row>
    <row r="38" spans="1:10" ht="31.5" customHeight="1">
      <c r="A38" s="120">
        <v>30</v>
      </c>
      <c r="B38" s="123" t="s">
        <v>98</v>
      </c>
      <c r="C38" s="146" t="s">
        <v>99</v>
      </c>
      <c r="D38" s="146"/>
      <c r="E38" s="131"/>
      <c r="F38" s="135">
        <v>1</v>
      </c>
      <c r="G38" s="154"/>
      <c r="H38" s="153">
        <f t="shared" si="0"/>
        <v>0</v>
      </c>
      <c r="I38" s="155">
        <f t="shared" si="1"/>
        <v>0</v>
      </c>
      <c r="J38" s="156">
        <f t="shared" si="2"/>
        <v>0</v>
      </c>
    </row>
    <row r="39" spans="1:10" ht="33.75" customHeight="1">
      <c r="A39" s="120">
        <v>31</v>
      </c>
      <c r="B39" s="123" t="s">
        <v>100</v>
      </c>
      <c r="C39" s="146" t="s">
        <v>70</v>
      </c>
      <c r="D39" s="146"/>
      <c r="E39" s="131"/>
      <c r="F39" s="135">
        <v>1</v>
      </c>
      <c r="G39" s="154"/>
      <c r="H39" s="153">
        <f t="shared" si="0"/>
        <v>0</v>
      </c>
      <c r="I39" s="155">
        <f t="shared" si="1"/>
        <v>0</v>
      </c>
      <c r="J39" s="156">
        <f t="shared" si="2"/>
        <v>0</v>
      </c>
    </row>
    <row r="40" spans="1:10" ht="27.75" customHeight="1">
      <c r="A40" s="120">
        <v>32</v>
      </c>
      <c r="B40" s="123" t="s">
        <v>101</v>
      </c>
      <c r="C40" s="146" t="s">
        <v>102</v>
      </c>
      <c r="D40" s="146"/>
      <c r="E40" s="131"/>
      <c r="F40" s="135">
        <v>1</v>
      </c>
      <c r="G40" s="154"/>
      <c r="H40" s="153">
        <f t="shared" si="0"/>
        <v>0</v>
      </c>
      <c r="I40" s="155">
        <f t="shared" si="1"/>
        <v>0</v>
      </c>
      <c r="J40" s="156">
        <f t="shared" si="2"/>
        <v>0</v>
      </c>
    </row>
    <row r="41" spans="1:10" ht="37.5" customHeight="1">
      <c r="A41" s="120">
        <v>33</v>
      </c>
      <c r="B41" s="123" t="s">
        <v>73</v>
      </c>
      <c r="C41" s="146" t="s">
        <v>108</v>
      </c>
      <c r="D41" s="146"/>
      <c r="E41" s="131"/>
      <c r="F41" s="135">
        <v>3</v>
      </c>
      <c r="G41" s="154"/>
      <c r="H41" s="153">
        <f t="shared" si="0"/>
        <v>0</v>
      </c>
      <c r="I41" s="155">
        <f t="shared" si="1"/>
        <v>0</v>
      </c>
      <c r="J41" s="156">
        <f t="shared" si="2"/>
        <v>0</v>
      </c>
    </row>
    <row r="42" spans="1:10" ht="29.25" customHeight="1" thickBot="1">
      <c r="A42" s="120">
        <v>34</v>
      </c>
      <c r="B42" s="123" t="s">
        <v>75</v>
      </c>
      <c r="C42" s="146" t="s">
        <v>76</v>
      </c>
      <c r="D42" s="146"/>
      <c r="E42" s="131"/>
      <c r="F42" s="135">
        <v>1</v>
      </c>
      <c r="G42" s="154"/>
      <c r="H42" s="153">
        <f t="shared" si="0"/>
        <v>0</v>
      </c>
      <c r="I42" s="155">
        <f t="shared" si="1"/>
        <v>0</v>
      </c>
      <c r="J42" s="157">
        <f t="shared" si="2"/>
        <v>0</v>
      </c>
    </row>
    <row r="43" spans="1:10" ht="15" customHeight="1" thickBot="1">
      <c r="A43" s="102"/>
      <c r="B43" s="103"/>
      <c r="C43" s="104"/>
      <c r="D43" s="102"/>
      <c r="E43" s="102"/>
      <c r="F43" s="99"/>
      <c r="G43" s="100"/>
      <c r="H43" s="100"/>
      <c r="I43" s="100" t="s">
        <v>115</v>
      </c>
      <c r="J43" s="158">
        <f>SUM(J9:J42)</f>
        <v>0</v>
      </c>
    </row>
    <row r="44" spans="1:10" ht="15" customHeight="1" thickBot="1">
      <c r="A44" s="102"/>
      <c r="B44" s="103"/>
      <c r="C44" s="104"/>
      <c r="D44" s="102"/>
      <c r="E44" s="102"/>
      <c r="F44" s="99"/>
      <c r="G44" s="100"/>
      <c r="H44" s="100"/>
      <c r="I44" s="105"/>
      <c r="J44" s="98"/>
    </row>
    <row r="45" spans="1:10" ht="15" customHeight="1" thickBot="1">
      <c r="A45" s="106"/>
      <c r="B45" s="102"/>
      <c r="C45" s="159"/>
      <c r="D45" s="109" t="s">
        <v>116</v>
      </c>
      <c r="E45" s="109"/>
      <c r="F45" s="99"/>
      <c r="G45" s="100"/>
      <c r="H45" s="99" t="s">
        <v>84</v>
      </c>
      <c r="I45" s="102"/>
      <c r="J45" s="98"/>
    </row>
    <row r="46" spans="1:10" ht="15" customHeight="1">
      <c r="A46" s="106"/>
      <c r="B46" s="102"/>
      <c r="C46" s="99"/>
      <c r="D46" s="109"/>
      <c r="E46" s="109"/>
      <c r="F46" s="99"/>
      <c r="G46" s="100"/>
      <c r="H46" s="99" t="s">
        <v>85</v>
      </c>
      <c r="I46" s="102"/>
      <c r="J46" s="98"/>
    </row>
    <row r="47" spans="1:10" ht="15" customHeight="1">
      <c r="A47" s="106"/>
      <c r="B47" s="99"/>
      <c r="C47" s="98"/>
      <c r="D47" s="107"/>
      <c r="E47" s="107"/>
      <c r="F47" s="99"/>
      <c r="G47" s="100"/>
      <c r="H47" s="100"/>
      <c r="I47" s="105"/>
      <c r="J47" s="98"/>
    </row>
    <row r="48" spans="1:10" ht="15" customHeight="1">
      <c r="A48" s="106"/>
      <c r="B48" s="102"/>
      <c r="C48" s="98"/>
      <c r="D48" s="107"/>
      <c r="E48" s="107"/>
      <c r="F48" s="99"/>
      <c r="G48" s="100"/>
      <c r="H48" s="100"/>
      <c r="I48" s="105"/>
      <c r="J48" s="98"/>
    </row>
    <row r="49" spans="1:10" ht="15" customHeight="1">
      <c r="A49" s="106"/>
      <c r="B49" s="99"/>
      <c r="C49" s="98"/>
      <c r="D49" s="107"/>
      <c r="E49" s="107"/>
      <c r="F49" s="99"/>
      <c r="G49" s="100"/>
      <c r="H49" s="100"/>
      <c r="I49" s="105"/>
      <c r="J49" s="98"/>
    </row>
    <row r="50" spans="1:10" ht="15" customHeight="1">
      <c r="A50" s="106"/>
      <c r="B50" s="102"/>
      <c r="C50" s="98"/>
      <c r="D50" s="107"/>
      <c r="E50" s="107"/>
      <c r="F50" s="99"/>
      <c r="G50" s="100"/>
      <c r="H50" s="100"/>
      <c r="I50" s="105"/>
      <c r="J50" s="98"/>
    </row>
    <row r="51" spans="1:10" ht="15" customHeight="1">
      <c r="A51" s="106"/>
      <c r="B51" s="102"/>
      <c r="C51" s="98"/>
      <c r="D51" s="107"/>
      <c r="E51" s="107"/>
      <c r="F51" s="99"/>
      <c r="G51" s="100"/>
      <c r="H51" s="100"/>
      <c r="I51" s="105"/>
      <c r="J51" s="98"/>
    </row>
    <row r="52" spans="1:10" ht="15" customHeight="1">
      <c r="A52" s="106"/>
      <c r="B52" s="99"/>
      <c r="C52" s="98"/>
      <c r="D52" s="107"/>
      <c r="E52" s="107"/>
      <c r="F52" s="99"/>
      <c r="G52" s="100"/>
      <c r="H52" s="100"/>
      <c r="I52" s="105"/>
      <c r="J52" s="98"/>
    </row>
    <row r="53" spans="1:10" ht="15" customHeight="1">
      <c r="A53" s="106"/>
      <c r="B53" s="108"/>
      <c r="C53" s="110"/>
      <c r="D53" s="107"/>
      <c r="E53" s="107"/>
      <c r="F53" s="99"/>
      <c r="G53" s="100"/>
      <c r="H53" s="100"/>
      <c r="I53" s="105"/>
      <c r="J53" s="98"/>
    </row>
  </sheetData>
  <sheetProtection selectLockedCells="1" selectUnlockedCells="1"/>
  <mergeCells count="39">
    <mergeCell ref="I4:J4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H2:J2"/>
    <mergeCell ref="A5:J5"/>
    <mergeCell ref="C37:D37"/>
    <mergeCell ref="C38:D38"/>
    <mergeCell ref="C39:D39"/>
    <mergeCell ref="C40:D40"/>
    <mergeCell ref="C41:D41"/>
    <mergeCell ref="C42:D42"/>
  </mergeCells>
  <printOptions/>
  <pageMargins left="0.15763888888888888" right="0.15763888888888888" top="0.19652777777777777" bottom="0.19652777777777777" header="0.5118055555555555" footer="0.5118055555555555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KZGM w Katowicach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Sabina.Lewicka</dc:creator>
  <cp:keywords/>
  <dc:description/>
  <cp:lastModifiedBy>Aleksandra.Bubik</cp:lastModifiedBy>
  <cp:lastPrinted>2016-10-27T08:51:20Z</cp:lastPrinted>
  <dcterms:created xsi:type="dcterms:W3CDTF">2016-10-27T08:52:13Z</dcterms:created>
  <dcterms:modified xsi:type="dcterms:W3CDTF">2016-11-10T10:40:56Z</dcterms:modified>
  <cp:category/>
  <cp:version/>
  <cp:contentType/>
  <cp:contentStatus/>
</cp:coreProperties>
</file>